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BSV-Sammelblatt U15" sheetId="1" r:id="rId1"/>
    <sheet name="BSV-Sammelblatt U21" sheetId="2" r:id="rId2"/>
  </sheets>
  <definedNames>
    <definedName name="_xlnm.Print_Area" localSheetId="0">'BSV-Sammelblatt U15'!$B$1:$S$40</definedName>
    <definedName name="_xlnm.Print_Area" localSheetId="1">'BSV-Sammelblatt U21'!$B$1:$S$40</definedName>
  </definedNames>
  <calcPr fullCalcOnLoad="1"/>
</workbook>
</file>

<file path=xl/sharedStrings.xml><?xml version="1.0" encoding="utf-8"?>
<sst xmlns="http://schemas.openxmlformats.org/spreadsheetml/2006/main" count="102" uniqueCount="56">
  <si>
    <t>Name</t>
  </si>
  <si>
    <t>Vorname</t>
  </si>
  <si>
    <t xml:space="preserve">Tel. </t>
  </si>
  <si>
    <t>Jahrgang</t>
  </si>
  <si>
    <t>Geschlecht   -  w / m</t>
  </si>
  <si>
    <t>Kurs</t>
  </si>
  <si>
    <t>2. Schiesstag</t>
  </si>
  <si>
    <t>3. Schiesstag</t>
  </si>
  <si>
    <t>4. Schiesstag</t>
  </si>
  <si>
    <t>JS-Wettschiessen</t>
  </si>
  <si>
    <t>Obligatorisch</t>
  </si>
  <si>
    <t>Feldschiessen</t>
  </si>
  <si>
    <t>Datum</t>
  </si>
  <si>
    <t xml:space="preserve">                                                                                                                        </t>
  </si>
  <si>
    <t>Bezirks-           Wettschiessen</t>
  </si>
  <si>
    <t>1. Schiesstag</t>
  </si>
  <si>
    <t>JJ-Wettschiessen</t>
  </si>
  <si>
    <t>Adresse des verantwortlichen Juniorenbetreuer</t>
  </si>
  <si>
    <t>JP-Passe 2</t>
  </si>
  <si>
    <t>JP-Passe 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</si>
  <si>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</si>
  <si>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</si>
  <si>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</si>
  <si>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</si>
  <si>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</si>
  <si>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</si>
  <si>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</si>
  <si>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</si>
  <si>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</si>
  <si>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</si>
  <si>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</si>
  <si>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5. Schiesstag</t>
  </si>
  <si>
    <t>Signatur</t>
  </si>
  <si>
    <t>Aktuelle Termine, Qualifikationslimiten, Bestimmungen, Reglemente etc. 
sind bei den beiden Verbänden «Bezirksschützenverband Sissach»  
und «Kantonalschützengesellschaft Baselland» sowie 
den verantworlichen Personen einzuholen.  
www.bsvsissach.ch  •  www.ksgbl.ch</t>
  </si>
  <si>
    <t>Bezirksschützenverband Sissach</t>
  </si>
  <si>
    <t>Adresse des verantwortlichen JS-Leiter</t>
  </si>
  <si>
    <t xml:space="preserve">Name </t>
  </si>
  <si>
    <t xml:space="preserve">Vorname </t>
  </si>
  <si>
    <t xml:space="preserve">Adresse </t>
  </si>
  <si>
    <t xml:space="preserve">PLZ / Wohnort </t>
  </si>
  <si>
    <t xml:space="preserve">E-Mail </t>
  </si>
  <si>
    <t xml:space="preserve">Kursort </t>
  </si>
  <si>
    <t xml:space="preserve">Kursort/Verein </t>
  </si>
  <si>
    <t>6. Schiesstag</t>
  </si>
  <si>
    <r>
      <rPr>
        <b/>
        <sz val="7"/>
        <color indexed="8"/>
        <rFont val="Arial"/>
        <family val="2"/>
      </rPr>
      <t>Total</t>
    </r>
    <r>
      <rPr>
        <sz val="7"/>
        <color indexed="8"/>
        <rFont val="Arial"/>
        <family val="2"/>
      </rPr>
      <t xml:space="preserve">   A+B+C+D+E+F</t>
    </r>
  </si>
  <si>
    <r>
      <rPr>
        <b/>
        <sz val="7"/>
        <color indexed="8"/>
        <rFont val="Arial"/>
        <family val="2"/>
      </rPr>
      <t>Total</t>
    </r>
    <r>
      <rPr>
        <sz val="7"/>
        <color indexed="8"/>
        <rFont val="Arial"/>
        <family val="2"/>
      </rPr>
      <t xml:space="preserve">   F+G+H+I+J</t>
    </r>
  </si>
  <si>
    <r>
      <rPr>
        <b/>
        <sz val="7"/>
        <color indexed="8"/>
        <rFont val="Arial"/>
        <family val="2"/>
      </rPr>
      <t>Total</t>
    </r>
    <r>
      <rPr>
        <sz val="7"/>
        <color indexed="8"/>
        <rFont val="Arial"/>
        <family val="2"/>
      </rPr>
      <t xml:space="preserve">   D+H+J</t>
    </r>
  </si>
  <si>
    <t>Total</t>
  </si>
  <si>
    <r>
      <rPr>
        <b/>
        <sz val="7"/>
        <color indexed="8"/>
        <rFont val="Arial"/>
        <family val="2"/>
      </rPr>
      <t>Total</t>
    </r>
    <r>
      <rPr>
        <sz val="7"/>
        <color indexed="8"/>
        <rFont val="Arial"/>
        <family val="2"/>
      </rPr>
      <t xml:space="preserve">   (F o. G)+H+I+J+K</t>
    </r>
  </si>
  <si>
    <t>Auszeichnungslimite</t>
  </si>
  <si>
    <t>Maximum</t>
  </si>
  <si>
    <t>Jahrgänge</t>
  </si>
  <si>
    <t>Version1 KMS 2016</t>
  </si>
  <si>
    <t>Jungschützen (U21)  •  Resultate-Sammelblatt</t>
  </si>
  <si>
    <t>Junioren (U15)  •  Resultate-Sammelblatt</t>
  </si>
  <si>
    <r>
      <rPr>
        <b/>
        <sz val="7"/>
        <color indexed="8"/>
        <rFont val="Arial"/>
        <family val="2"/>
      </rPr>
      <t>Total</t>
    </r>
    <r>
      <rPr>
        <sz val="7"/>
        <color indexed="8"/>
        <rFont val="Arial"/>
        <family val="2"/>
      </rPr>
      <t xml:space="preserve">   (E o.</t>
    </r>
    <r>
      <rPr>
        <sz val="3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F) +H+G+I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</si>
</sst>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##"/>
    <numFmt numFmtId="185" formatCode="d/\ mmmm\ yyyy"/>
    <numFmt numFmtId="186" formatCode="&quot;&quot;"/>
    <numFmt numFmtId="187" formatCode="[$-807]d/\ mmmm\ yyyy;@"/>
    <numFmt numFmtId="188" formatCode="[$-807]dddd\,\ d\.\ mmmm\ yyyy"/>
    <numFmt numFmtId="189" formatCode="[$-807]d/\ mmmm\ yyyy;&quot;&quot;;@"/>
    <numFmt numFmtId="190" formatCode="[$-807]d/\ mmmm\ yyyy;&quot;&quot;??;@"/>
    <numFmt numFmtId="191" formatCode="[$-807]d/\ mmmm\ yyyy;_ * &quot;-&quot;??_ ;@"/>
    <numFmt numFmtId="192" formatCode="0000"/>
    <numFmt numFmtId="193" formatCode="00"/>
    <numFmt numFmtId="194" formatCode="dd/mm/yy;@"/>
    <numFmt numFmtId="195" formatCode="dd/mm/yyyy;@"/>
    <numFmt numFmtId="196" formatCode="&quot;Kurs&quot;\ #"/>
    <numFmt numFmtId="197" formatCode="#,##0.000\ &quot;Grey&quot;"/>
    <numFmt numFmtId="198" formatCode="###&quot;x&quot;;\-###&quot;x&quot;;&quot;&quot;;_ @_ "/>
    <numFmt numFmtId="199" formatCode="###\ &quot;x&quot;;\-###\ &quot;x&quot;;&quot;&quot;;_ @_ "/>
    <numFmt numFmtId="200" formatCode="###\ ###\ ##\ ##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10"/>
      <color rgb="FF006600"/>
      <name val="Arial"/>
      <family val="2"/>
    </font>
    <font>
      <sz val="10"/>
      <color rgb="FFFF0000"/>
      <name val="Arial"/>
      <family val="2"/>
    </font>
    <font>
      <b/>
      <sz val="10"/>
      <color rgb="FF00660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FE0C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42">
    <xf numFmtId="0" fontId="0" fillId="0" borderId="0" xfId="0" applyAlignment="1">
      <alignment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textRotation="90"/>
    </xf>
    <xf numFmtId="0" fontId="55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top" wrapText="1"/>
    </xf>
    <xf numFmtId="0" fontId="5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8" fillId="34" borderId="10" xfId="0" applyFont="1" applyFill="1" applyBorder="1" applyAlignment="1">
      <alignment horizontal="center" textRotation="90"/>
    </xf>
    <xf numFmtId="0" fontId="59" fillId="34" borderId="11" xfId="0" applyFont="1" applyFill="1" applyBorder="1" applyAlignment="1">
      <alignment horizontal="center"/>
    </xf>
    <xf numFmtId="184" fontId="53" fillId="34" borderId="12" xfId="0" applyNumberFormat="1" applyFont="1" applyFill="1" applyBorder="1" applyAlignment="1" applyProtection="1">
      <alignment horizontal="center" vertical="center"/>
      <protection locked="0"/>
    </xf>
    <xf numFmtId="184" fontId="53" fillId="34" borderId="13" xfId="0" applyNumberFormat="1" applyFont="1" applyFill="1" applyBorder="1" applyAlignment="1" applyProtection="1">
      <alignment horizontal="center" vertical="center"/>
      <protection locked="0"/>
    </xf>
    <xf numFmtId="184" fontId="53" fillId="34" borderId="14" xfId="0" applyNumberFormat="1" applyFont="1" applyFill="1" applyBorder="1" applyAlignment="1" applyProtection="1">
      <alignment horizontal="center" vertical="center"/>
      <protection locked="0"/>
    </xf>
    <xf numFmtId="0" fontId="58" fillId="34" borderId="10" xfId="0" applyFont="1" applyFill="1" applyBorder="1" applyAlignment="1">
      <alignment horizontal="center" textRotation="90" wrapText="1"/>
    </xf>
    <xf numFmtId="184" fontId="53" fillId="34" borderId="15" xfId="0" applyNumberFormat="1" applyFont="1" applyFill="1" applyBorder="1" applyAlignment="1" applyProtection="1">
      <alignment horizontal="center" vertical="center"/>
      <protection locked="0"/>
    </xf>
    <xf numFmtId="184" fontId="53" fillId="34" borderId="16" xfId="0" applyNumberFormat="1" applyFont="1" applyFill="1" applyBorder="1" applyAlignment="1" applyProtection="1">
      <alignment horizontal="center" vertical="center"/>
      <protection locked="0"/>
    </xf>
    <xf numFmtId="184" fontId="53" fillId="34" borderId="17" xfId="0" applyNumberFormat="1" applyFont="1" applyFill="1" applyBorder="1" applyAlignment="1" applyProtection="1">
      <alignment horizontal="center" vertical="center"/>
      <protection locked="0"/>
    </xf>
    <xf numFmtId="195" fontId="56" fillId="35" borderId="18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 vertical="center"/>
    </xf>
    <xf numFmtId="0" fontId="60" fillId="33" borderId="18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3" fillId="33" borderId="19" xfId="0" applyFont="1" applyFill="1" applyBorder="1" applyAlignment="1">
      <alignment wrapText="1"/>
    </xf>
    <xf numFmtId="0" fontId="57" fillId="33" borderId="0" xfId="0" applyFont="1" applyFill="1" applyAlignment="1">
      <alignment vertical="top" wrapText="1" readingOrder="1"/>
    </xf>
    <xf numFmtId="0" fontId="55" fillId="33" borderId="0" xfId="0" applyFont="1" applyFill="1" applyAlignment="1">
      <alignment horizontal="justify" vertical="top" wrapText="1"/>
    </xf>
    <xf numFmtId="0" fontId="61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 textRotation="90"/>
    </xf>
    <xf numFmtId="0" fontId="57" fillId="33" borderId="0" xfId="0" applyFont="1" applyFill="1" applyAlignment="1">
      <alignment horizontal="justify" wrapText="1" readingOrder="1"/>
    </xf>
    <xf numFmtId="0" fontId="62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55" fillId="33" borderId="0" xfId="0" applyFont="1" applyFill="1" applyAlignment="1">
      <alignment horizontal="right" wrapText="1"/>
    </xf>
    <xf numFmtId="0" fontId="57" fillId="33" borderId="18" xfId="0" applyFont="1" applyFill="1" applyBorder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7" fillId="33" borderId="20" xfId="0" applyFont="1" applyFill="1" applyBorder="1" applyAlignment="1">
      <alignment horizontal="right" vertical="center"/>
    </xf>
    <xf numFmtId="0" fontId="56" fillId="33" borderId="0" xfId="0" applyFont="1" applyFill="1" applyAlignment="1">
      <alignment vertical="center"/>
    </xf>
    <xf numFmtId="193" fontId="53" fillId="33" borderId="0" xfId="0" applyNumberFormat="1" applyFont="1" applyFill="1" applyAlignment="1">
      <alignment horizontal="center" vertical="center"/>
    </xf>
    <xf numFmtId="0" fontId="57" fillId="33" borderId="0" xfId="0" applyFont="1" applyFill="1" applyAlignment="1">
      <alignment vertical="top" wrapText="1"/>
    </xf>
    <xf numFmtId="184" fontId="53" fillId="33" borderId="21" xfId="0" applyNumberFormat="1" applyFont="1" applyFill="1" applyBorder="1" applyAlignment="1">
      <alignment horizontal="center" vertical="center"/>
    </xf>
    <xf numFmtId="184" fontId="56" fillId="33" borderId="22" xfId="0" applyNumberFormat="1" applyFont="1" applyFill="1" applyBorder="1" applyAlignment="1">
      <alignment horizontal="center" vertical="center"/>
    </xf>
    <xf numFmtId="184" fontId="53" fillId="33" borderId="23" xfId="0" applyNumberFormat="1" applyFont="1" applyFill="1" applyBorder="1" applyAlignment="1">
      <alignment horizontal="center" vertical="center"/>
    </xf>
    <xf numFmtId="184" fontId="56" fillId="33" borderId="24" xfId="0" applyNumberFormat="1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textRotation="90"/>
    </xf>
    <xf numFmtId="0" fontId="59" fillId="33" borderId="11" xfId="0" applyFont="1" applyFill="1" applyBorder="1" applyAlignment="1">
      <alignment horizontal="center"/>
    </xf>
    <xf numFmtId="0" fontId="59" fillId="33" borderId="26" xfId="0" applyFont="1" applyFill="1" applyBorder="1" applyAlignment="1">
      <alignment horizontal="center"/>
    </xf>
    <xf numFmtId="184" fontId="53" fillId="33" borderId="12" xfId="0" applyNumberFormat="1" applyFont="1" applyFill="1" applyBorder="1" applyAlignment="1" applyProtection="1">
      <alignment horizontal="center" vertical="center"/>
      <protection locked="0"/>
    </xf>
    <xf numFmtId="184" fontId="53" fillId="33" borderId="13" xfId="0" applyNumberFormat="1" applyFont="1" applyFill="1" applyBorder="1" applyAlignment="1" applyProtection="1">
      <alignment horizontal="center" vertical="center"/>
      <protection locked="0"/>
    </xf>
    <xf numFmtId="184" fontId="53" fillId="33" borderId="14" xfId="0" applyNumberFormat="1" applyFont="1" applyFill="1" applyBorder="1" applyAlignment="1" applyProtection="1">
      <alignment horizontal="center" vertical="center"/>
      <protection locked="0"/>
    </xf>
    <xf numFmtId="0" fontId="58" fillId="33" borderId="27" xfId="0" applyFont="1" applyFill="1" applyBorder="1" applyAlignment="1">
      <alignment horizontal="center" textRotation="90"/>
    </xf>
    <xf numFmtId="0" fontId="59" fillId="33" borderId="28" xfId="0" applyFont="1" applyFill="1" applyBorder="1" applyAlignment="1">
      <alignment horizontal="center"/>
    </xf>
    <xf numFmtId="0" fontId="53" fillId="33" borderId="29" xfId="0" applyFont="1" applyFill="1" applyBorder="1" applyAlignment="1" applyProtection="1">
      <alignment vertical="center"/>
      <protection locked="0"/>
    </xf>
    <xf numFmtId="193" fontId="53" fillId="33" borderId="13" xfId="0" applyNumberFormat="1" applyFont="1" applyFill="1" applyBorder="1" applyAlignment="1" applyProtection="1">
      <alignment horizontal="center" vertical="center"/>
      <protection locked="0"/>
    </xf>
    <xf numFmtId="0" fontId="53" fillId="33" borderId="30" xfId="0" applyFont="1" applyFill="1" applyBorder="1" applyAlignment="1" applyProtection="1">
      <alignment horizontal="center" vertical="center"/>
      <protection locked="0"/>
    </xf>
    <xf numFmtId="184" fontId="53" fillId="33" borderId="31" xfId="0" applyNumberFormat="1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vertical="center"/>
      <protection locked="0"/>
    </xf>
    <xf numFmtId="184" fontId="53" fillId="33" borderId="32" xfId="0" applyNumberFormat="1" applyFont="1" applyFill="1" applyBorder="1" applyAlignment="1" applyProtection="1">
      <alignment horizontal="center" vertical="center"/>
      <protection locked="0"/>
    </xf>
    <xf numFmtId="0" fontId="53" fillId="33" borderId="14" xfId="0" applyFont="1" applyFill="1" applyBorder="1" applyAlignment="1" applyProtection="1">
      <alignment vertical="center"/>
      <protection locked="0"/>
    </xf>
    <xf numFmtId="193" fontId="53" fillId="33" borderId="14" xfId="0" applyNumberFormat="1" applyFont="1" applyFill="1" applyBorder="1" applyAlignment="1" applyProtection="1">
      <alignment horizontal="center" vertical="center"/>
      <protection locked="0"/>
    </xf>
    <xf numFmtId="0" fontId="53" fillId="33" borderId="33" xfId="0" applyFont="1" applyFill="1" applyBorder="1" applyAlignment="1" applyProtection="1">
      <alignment horizontal="center" vertical="center"/>
      <protection locked="0"/>
    </xf>
    <xf numFmtId="184" fontId="53" fillId="33" borderId="34" xfId="0" applyNumberFormat="1" applyFont="1" applyFill="1" applyBorder="1" applyAlignment="1" applyProtection="1">
      <alignment horizontal="center" vertical="center"/>
      <protection locked="0"/>
    </xf>
    <xf numFmtId="0" fontId="53" fillId="33" borderId="18" xfId="0" applyFont="1" applyFill="1" applyBorder="1" applyAlignment="1">
      <alignment horizontal="right" vertical="center"/>
    </xf>
    <xf numFmtId="0" fontId="55" fillId="33" borderId="0" xfId="0" applyFont="1" applyFill="1" applyAlignment="1">
      <alignment horizontal="right" vertical="top"/>
    </xf>
    <xf numFmtId="0" fontId="58" fillId="33" borderId="0" xfId="0" applyFont="1" applyFill="1" applyAlignment="1">
      <alignment horizontal="right" vertical="center"/>
    </xf>
    <xf numFmtId="0" fontId="53" fillId="33" borderId="18" xfId="0" applyFont="1" applyFill="1" applyBorder="1" applyAlignment="1">
      <alignment vertical="center"/>
    </xf>
    <xf numFmtId="0" fontId="57" fillId="33" borderId="35" xfId="0" applyFont="1" applyFill="1" applyBorder="1" applyAlignment="1">
      <alignment vertical="top" wrapText="1" readingOrder="1"/>
    </xf>
    <xf numFmtId="0" fontId="57" fillId="33" borderId="36" xfId="0" applyFont="1" applyFill="1" applyBorder="1" applyAlignment="1">
      <alignment vertical="top" wrapText="1" readingOrder="1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84" fontId="53" fillId="0" borderId="12" xfId="0" applyNumberFormat="1" applyFont="1" applyBorder="1" applyAlignment="1" applyProtection="1">
      <alignment horizontal="center" vertical="center"/>
      <protection locked="0"/>
    </xf>
    <xf numFmtId="184" fontId="53" fillId="0" borderId="13" xfId="0" applyNumberFormat="1" applyFont="1" applyBorder="1" applyAlignment="1" applyProtection="1">
      <alignment horizontal="center" vertical="center"/>
      <protection locked="0"/>
    </xf>
    <xf numFmtId="184" fontId="53" fillId="0" borderId="14" xfId="0" applyNumberFormat="1" applyFont="1" applyBorder="1" applyAlignment="1" applyProtection="1">
      <alignment horizontal="center" vertical="center"/>
      <protection locked="0"/>
    </xf>
    <xf numFmtId="0" fontId="53" fillId="33" borderId="37" xfId="0" applyFont="1" applyFill="1" applyBorder="1" applyAlignment="1" applyProtection="1">
      <alignment horizontal="left" vertical="center"/>
      <protection locked="0"/>
    </xf>
    <xf numFmtId="0" fontId="53" fillId="33" borderId="38" xfId="0" applyFont="1" applyFill="1" applyBorder="1" applyAlignment="1" applyProtection="1">
      <alignment horizontal="left" vertical="center"/>
      <protection locked="0"/>
    </xf>
    <xf numFmtId="0" fontId="53" fillId="33" borderId="39" xfId="0" applyFont="1" applyFill="1" applyBorder="1" applyAlignment="1" applyProtection="1">
      <alignment horizontal="left" vertical="center"/>
      <protection locked="0"/>
    </xf>
    <xf numFmtId="184" fontId="53" fillId="33" borderId="40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 applyProtection="1">
      <alignment vertical="center"/>
      <protection locked="0"/>
    </xf>
    <xf numFmtId="193" fontId="53" fillId="33" borderId="12" xfId="0" applyNumberFormat="1" applyFont="1" applyFill="1" applyBorder="1" applyAlignment="1" applyProtection="1">
      <alignment horizontal="center" vertical="center"/>
      <protection locked="0"/>
    </xf>
    <xf numFmtId="0" fontId="53" fillId="33" borderId="41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184" fontId="53" fillId="33" borderId="42" xfId="0" applyNumberFormat="1" applyFont="1" applyFill="1" applyBorder="1" applyAlignment="1">
      <alignment horizontal="center" vertical="center"/>
    </xf>
    <xf numFmtId="184" fontId="53" fillId="33" borderId="24" xfId="0" applyNumberFormat="1" applyFont="1" applyFill="1" applyBorder="1" applyAlignment="1">
      <alignment horizontal="center" vertical="center"/>
    </xf>
    <xf numFmtId="184" fontId="53" fillId="33" borderId="43" xfId="0" applyNumberFormat="1" applyFont="1" applyFill="1" applyBorder="1" applyAlignment="1">
      <alignment horizontal="center" vertical="center"/>
    </xf>
    <xf numFmtId="184" fontId="53" fillId="33" borderId="44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 vertical="top"/>
    </xf>
    <xf numFmtId="0" fontId="58" fillId="33" borderId="10" xfId="0" applyFont="1" applyFill="1" applyBorder="1" applyAlignment="1">
      <alignment horizontal="center" textRotation="90"/>
    </xf>
    <xf numFmtId="0" fontId="53" fillId="33" borderId="0" xfId="0" applyFont="1" applyFill="1" applyAlignment="1">
      <alignment textRotation="90"/>
    </xf>
    <xf numFmtId="0" fontId="53" fillId="36" borderId="0" xfId="0" applyFont="1" applyFill="1" applyAlignment="1">
      <alignment vertical="center"/>
    </xf>
    <xf numFmtId="0" fontId="58" fillId="36" borderId="0" xfId="0" applyFont="1" applyFill="1" applyAlignment="1">
      <alignment horizontal="center" textRotation="90"/>
    </xf>
    <xf numFmtId="0" fontId="58" fillId="36" borderId="0" xfId="0" applyFont="1" applyFill="1" applyAlignment="1">
      <alignment horizontal="center" textRotation="90" wrapText="1"/>
    </xf>
    <xf numFmtId="0" fontId="59" fillId="36" borderId="0" xfId="0" applyFont="1" applyFill="1" applyAlignment="1">
      <alignment horizontal="center"/>
    </xf>
    <xf numFmtId="0" fontId="63" fillId="36" borderId="0" xfId="0" applyFont="1" applyFill="1" applyAlignment="1">
      <alignment horizontal="center" vertical="center"/>
    </xf>
    <xf numFmtId="0" fontId="64" fillId="36" borderId="0" xfId="0" applyFont="1" applyFill="1" applyAlignment="1">
      <alignment horizontal="center" vertical="center"/>
    </xf>
    <xf numFmtId="184" fontId="64" fillId="36" borderId="0" xfId="0" applyNumberFormat="1" applyFont="1" applyFill="1" applyAlignment="1">
      <alignment horizontal="center" vertical="center"/>
    </xf>
    <xf numFmtId="0" fontId="53" fillId="36" borderId="0" xfId="0" applyFont="1" applyFill="1" applyAlignment="1">
      <alignment vertical="center"/>
    </xf>
    <xf numFmtId="0" fontId="63" fillId="36" borderId="0" xfId="0" applyFont="1" applyFill="1" applyAlignment="1">
      <alignment horizontal="center" vertical="center"/>
    </xf>
    <xf numFmtId="0" fontId="64" fillId="36" borderId="0" xfId="0" applyFont="1" applyFill="1" applyAlignment="1">
      <alignment horizontal="center" vertical="center"/>
    </xf>
    <xf numFmtId="184" fontId="64" fillId="36" borderId="0" xfId="0" applyNumberFormat="1" applyFont="1" applyFill="1" applyAlignment="1">
      <alignment horizontal="center" vertical="center"/>
    </xf>
    <xf numFmtId="0" fontId="53" fillId="36" borderId="0" xfId="0" applyFont="1" applyFill="1" applyAlignment="1">
      <alignment horizontal="right" vertical="center"/>
    </xf>
    <xf numFmtId="0" fontId="53" fillId="36" borderId="0" xfId="0" applyFont="1" applyFill="1" applyAlignment="1">
      <alignment horizontal="right" vertical="center"/>
    </xf>
    <xf numFmtId="0" fontId="58" fillId="36" borderId="0" xfId="0" applyFont="1" applyFill="1" applyAlignment="1">
      <alignment horizontal="right" vertical="center"/>
    </xf>
    <xf numFmtId="0" fontId="59" fillId="36" borderId="0" xfId="0" applyFont="1" applyFill="1" applyAlignment="1">
      <alignment horizontal="center" vertical="center"/>
    </xf>
    <xf numFmtId="193" fontId="65" fillId="36" borderId="0" xfId="0" applyNumberFormat="1" applyFont="1" applyFill="1" applyAlignment="1">
      <alignment horizontal="center" vertical="center"/>
    </xf>
    <xf numFmtId="192" fontId="65" fillId="36" borderId="0" xfId="0" applyNumberFormat="1" applyFont="1" applyFill="1" applyAlignment="1">
      <alignment horizontal="center" vertical="center"/>
    </xf>
    <xf numFmtId="0" fontId="54" fillId="36" borderId="0" xfId="0" applyFont="1" applyFill="1" applyAlignment="1">
      <alignment horizontal="center" textRotation="90"/>
    </xf>
    <xf numFmtId="0" fontId="66" fillId="33" borderId="45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/>
    </xf>
    <xf numFmtId="0" fontId="66" fillId="33" borderId="46" xfId="0" applyFont="1" applyFill="1" applyBorder="1" applyAlignment="1">
      <alignment horizontal="center"/>
    </xf>
    <xf numFmtId="0" fontId="66" fillId="33" borderId="35" xfId="0" applyFont="1" applyFill="1" applyBorder="1" applyAlignment="1">
      <alignment horizontal="center"/>
    </xf>
    <xf numFmtId="0" fontId="66" fillId="33" borderId="0" xfId="0" applyFont="1" applyFill="1" applyAlignment="1">
      <alignment horizontal="center"/>
    </xf>
    <xf numFmtId="0" fontId="66" fillId="33" borderId="36" xfId="0" applyFont="1" applyFill="1" applyBorder="1" applyAlignment="1">
      <alignment horizontal="center"/>
    </xf>
    <xf numFmtId="0" fontId="56" fillId="35" borderId="20" xfId="0" applyFont="1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>
      <alignment horizontal="center" textRotation="90"/>
    </xf>
    <xf numFmtId="0" fontId="58" fillId="33" borderId="48" xfId="0" applyFont="1" applyFill="1" applyBorder="1" applyAlignment="1">
      <alignment horizontal="center" textRotation="90"/>
    </xf>
    <xf numFmtId="0" fontId="56" fillId="35" borderId="20" xfId="47" applyFont="1" applyFill="1" applyBorder="1" applyAlignment="1">
      <alignment horizontal="left" vertical="center"/>
    </xf>
    <xf numFmtId="192" fontId="60" fillId="35" borderId="18" xfId="0" applyNumberFormat="1" applyFont="1" applyFill="1" applyBorder="1" applyAlignment="1" applyProtection="1">
      <alignment horizontal="right" vertical="center"/>
      <protection locked="0"/>
    </xf>
    <xf numFmtId="0" fontId="56" fillId="35" borderId="18" xfId="0" applyFont="1" applyFill="1" applyBorder="1" applyAlignment="1" applyProtection="1">
      <alignment horizontal="left" vertical="center"/>
      <protection locked="0"/>
    </xf>
    <xf numFmtId="0" fontId="58" fillId="33" borderId="49" xfId="0" applyFont="1" applyFill="1" applyBorder="1" applyAlignment="1">
      <alignment horizontal="center" textRotation="90"/>
    </xf>
    <xf numFmtId="0" fontId="58" fillId="33" borderId="50" xfId="0" applyFont="1" applyFill="1" applyBorder="1" applyAlignment="1">
      <alignment horizontal="center" textRotation="90"/>
    </xf>
    <xf numFmtId="0" fontId="58" fillId="33" borderId="10" xfId="0" applyFont="1" applyFill="1" applyBorder="1" applyAlignment="1">
      <alignment horizontal="center" textRotation="90"/>
    </xf>
    <xf numFmtId="0" fontId="58" fillId="33" borderId="11" xfId="0" applyFont="1" applyFill="1" applyBorder="1" applyAlignment="1">
      <alignment horizontal="center" textRotation="90"/>
    </xf>
    <xf numFmtId="200" fontId="56" fillId="35" borderId="20" xfId="0" applyNumberFormat="1" applyFont="1" applyFill="1" applyBorder="1" applyAlignment="1" applyProtection="1">
      <alignment horizontal="left" vertical="center"/>
      <protection locked="0"/>
    </xf>
    <xf numFmtId="0" fontId="4" fillId="36" borderId="0" xfId="0" applyFont="1" applyFill="1" applyAlignment="1">
      <alignment horizontal="center" textRotation="90"/>
    </xf>
    <xf numFmtId="0" fontId="58" fillId="36" borderId="0" xfId="0" applyFont="1" applyFill="1" applyAlignment="1">
      <alignment horizontal="center" textRotation="90"/>
    </xf>
    <xf numFmtId="0" fontId="3" fillId="36" borderId="0" xfId="0" applyFont="1" applyFill="1" applyAlignment="1">
      <alignment horizontal="center" textRotation="90"/>
    </xf>
    <xf numFmtId="49" fontId="56" fillId="35" borderId="18" xfId="0" applyNumberFormat="1" applyFont="1" applyFill="1" applyBorder="1" applyAlignment="1" applyProtection="1">
      <alignment horizontal="left" vertical="center"/>
      <protection locked="0"/>
    </xf>
    <xf numFmtId="0" fontId="57" fillId="33" borderId="35" xfId="0" applyFont="1" applyFill="1" applyBorder="1" applyAlignment="1">
      <alignment horizontal="center" vertical="top" wrapText="1" readingOrder="1"/>
    </xf>
    <xf numFmtId="0" fontId="57" fillId="33" borderId="0" xfId="0" applyFont="1" applyFill="1" applyAlignment="1">
      <alignment horizontal="center" vertical="top" wrapText="1" readingOrder="1"/>
    </xf>
    <xf numFmtId="0" fontId="57" fillId="33" borderId="36" xfId="0" applyFont="1" applyFill="1" applyBorder="1" applyAlignment="1">
      <alignment horizontal="center" vertical="top" wrapText="1" readingOrder="1"/>
    </xf>
    <xf numFmtId="0" fontId="57" fillId="33" borderId="51" xfId="0" applyFont="1" applyFill="1" applyBorder="1" applyAlignment="1">
      <alignment horizontal="center" vertical="top" wrapText="1" readingOrder="1"/>
    </xf>
    <xf numFmtId="0" fontId="57" fillId="33" borderId="18" xfId="0" applyFont="1" applyFill="1" applyBorder="1" applyAlignment="1">
      <alignment horizontal="center" vertical="top" wrapText="1" readingOrder="1"/>
    </xf>
    <xf numFmtId="0" fontId="57" fillId="33" borderId="52" xfId="0" applyFont="1" applyFill="1" applyBorder="1" applyAlignment="1">
      <alignment horizontal="center" vertical="top" wrapText="1" readingOrder="1"/>
    </xf>
    <xf numFmtId="0" fontId="3" fillId="33" borderId="47" xfId="0" applyFont="1" applyFill="1" applyBorder="1" applyAlignment="1">
      <alignment horizontal="center" textRotation="90"/>
    </xf>
    <xf numFmtId="0" fontId="3" fillId="33" borderId="53" xfId="0" applyFont="1" applyFill="1" applyBorder="1" applyAlignment="1">
      <alignment horizontal="center" textRotation="90"/>
    </xf>
    <xf numFmtId="0" fontId="58" fillId="33" borderId="54" xfId="0" applyFont="1" applyFill="1" applyBorder="1" applyAlignment="1">
      <alignment horizontal="center" textRotation="90"/>
    </xf>
    <xf numFmtId="0" fontId="58" fillId="33" borderId="47" xfId="0" applyFont="1" applyFill="1" applyBorder="1" applyAlignment="1">
      <alignment horizontal="center" textRotation="90"/>
    </xf>
    <xf numFmtId="0" fontId="2" fillId="37" borderId="55" xfId="0" applyFont="1" applyFill="1" applyBorder="1" applyAlignment="1">
      <alignment horizontal="center" textRotation="90"/>
    </xf>
    <xf numFmtId="0" fontId="2" fillId="37" borderId="56" xfId="0" applyFont="1" applyFill="1" applyBorder="1" applyAlignment="1">
      <alignment horizontal="center" textRotation="90"/>
    </xf>
    <xf numFmtId="196" fontId="64" fillId="36" borderId="0" xfId="0" applyNumberFormat="1" applyFont="1" applyFill="1" applyAlignment="1">
      <alignment horizontal="center" vertical="center"/>
    </xf>
    <xf numFmtId="196" fontId="63" fillId="36" borderId="0" xfId="0" applyNumberFormat="1" applyFont="1" applyFill="1" applyAlignment="1">
      <alignment horizontal="center" vertical="center"/>
    </xf>
    <xf numFmtId="0" fontId="54" fillId="36" borderId="0" xfId="0" applyFont="1" applyFill="1" applyAlignment="1">
      <alignment horizontal="center" textRotation="9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9">
    <dxf>
      <font>
        <color rgb="FFFFE0C9"/>
      </font>
    </dxf>
    <dxf>
      <font>
        <color rgb="FFFFE0C9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rgb="FFEBF7FF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rgb="FFEBF7FF"/>
        </patternFill>
      </fill>
    </dxf>
    <dxf>
      <font>
        <b/>
        <i val="0"/>
      </font>
      <fill>
        <patternFill>
          <bgColor rgb="FFEBF7FF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color rgb="FFFFE0C9"/>
      </font>
    </dxf>
    <dxf>
      <font>
        <color rgb="FFFFE0C9"/>
      </font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2</xdr:row>
      <xdr:rowOff>133350</xdr:rowOff>
    </xdr:from>
    <xdr:to>
      <xdr:col>15</xdr:col>
      <xdr:colOff>180975</xdr:colOff>
      <xdr:row>4</xdr:row>
      <xdr:rowOff>314325</xdr:rowOff>
    </xdr:to>
    <xdr:pic>
      <xdr:nvPicPr>
        <xdr:cNvPr id="1" name="Picture 93" descr="BSV-Signet"/>
        <xdr:cNvPicPr preferRelativeResize="1">
          <a:picLocks noChangeAspect="1"/>
        </xdr:cNvPicPr>
      </xdr:nvPicPr>
      <xdr:blipFill>
        <a:blip r:embed="rId1"/>
        <a:srcRect l="8297" t="856" r="5856" b="4707"/>
        <a:stretch>
          <a:fillRect/>
        </a:stretch>
      </xdr:blipFill>
      <xdr:spPr>
        <a:xfrm>
          <a:off x="6734175" y="819150"/>
          <a:ext cx="695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2</xdr:row>
      <xdr:rowOff>152400</xdr:rowOff>
    </xdr:from>
    <xdr:to>
      <xdr:col>15</xdr:col>
      <xdr:colOff>180975</xdr:colOff>
      <xdr:row>4</xdr:row>
      <xdr:rowOff>333375</xdr:rowOff>
    </xdr:to>
    <xdr:pic>
      <xdr:nvPicPr>
        <xdr:cNvPr id="1" name="Picture 93" descr="BSV-Signet"/>
        <xdr:cNvPicPr preferRelativeResize="1">
          <a:picLocks noChangeAspect="1"/>
        </xdr:cNvPicPr>
      </xdr:nvPicPr>
      <xdr:blipFill>
        <a:blip r:embed="rId1"/>
        <a:srcRect l="8297" t="856" r="5856" b="4707"/>
        <a:stretch>
          <a:fillRect/>
        </a:stretch>
      </xdr:blipFill>
      <xdr:spPr>
        <a:xfrm>
          <a:off x="6734175" y="838200"/>
          <a:ext cx="695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00"/>
    <pageSetUpPr fitToPage="1"/>
  </sheetPr>
  <dimension ref="A1:BX56"/>
  <sheetViews>
    <sheetView tabSelected="1" zoomScalePageLayoutView="0" workbookViewId="0" topLeftCell="A1">
      <selection activeCell="D14" sqref="D14"/>
    </sheetView>
  </sheetViews>
  <sheetFormatPr defaultColWidth="12.7109375" defaultRowHeight="18" customHeight="1"/>
  <cols>
    <col min="1" max="1" width="2.7109375" style="6" customWidth="1"/>
    <col min="2" max="3" width="24.7109375" style="6" customWidth="1"/>
    <col min="4" max="16" width="4.7109375" style="6" customWidth="1"/>
    <col min="17" max="25" width="6.7109375" style="6" customWidth="1"/>
    <col min="26" max="16384" width="12.7109375" style="6" customWidth="1"/>
  </cols>
  <sheetData>
    <row r="1" spans="1:30" s="22" customFormat="1" ht="27" customHeight="1">
      <c r="A1" s="32"/>
      <c r="B1" s="23" t="s">
        <v>54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16">
        <v>2022</v>
      </c>
      <c r="S1" s="116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76" s="7" customFormat="1" ht="27" customHeight="1">
      <c r="A2" s="24"/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33"/>
      <c r="U2" s="24"/>
      <c r="V2" s="24"/>
      <c r="W2" s="24"/>
      <c r="X2" s="37"/>
      <c r="Y2" s="37"/>
      <c r="Z2" s="37"/>
      <c r="AA2" s="37"/>
      <c r="AB2" s="37"/>
      <c r="AC2" s="37"/>
      <c r="AD2" s="37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30" ht="27" customHeight="1">
      <c r="A3" s="1"/>
      <c r="B3" s="34" t="s">
        <v>42</v>
      </c>
      <c r="C3" s="117"/>
      <c r="D3" s="117"/>
      <c r="E3" s="117"/>
      <c r="F3" s="117"/>
      <c r="G3" s="117"/>
      <c r="H3" s="117"/>
      <c r="I3" s="26"/>
      <c r="J3" s="106" t="s">
        <v>34</v>
      </c>
      <c r="K3" s="107"/>
      <c r="L3" s="107"/>
      <c r="M3" s="107"/>
      <c r="N3" s="107"/>
      <c r="O3" s="107"/>
      <c r="P3" s="107"/>
      <c r="Q3" s="107"/>
      <c r="R3" s="107"/>
      <c r="S3" s="108"/>
      <c r="T3" s="27"/>
      <c r="U3" s="28"/>
      <c r="V3" s="28"/>
      <c r="W3" s="1"/>
      <c r="X3" s="39"/>
      <c r="Y3" s="39"/>
      <c r="Z3" s="39"/>
      <c r="AA3" s="39"/>
      <c r="AB3" s="39"/>
      <c r="AC3" s="1"/>
      <c r="AD3" s="1"/>
    </row>
    <row r="4" spans="1:30" ht="27" customHeight="1">
      <c r="A4" s="1"/>
      <c r="B4" s="35" t="s">
        <v>17</v>
      </c>
      <c r="C4" s="5"/>
      <c r="D4" s="5"/>
      <c r="E4" s="5"/>
      <c r="F4" s="5"/>
      <c r="G4" s="5"/>
      <c r="H4" s="5"/>
      <c r="I4" s="26"/>
      <c r="J4" s="109"/>
      <c r="K4" s="110"/>
      <c r="L4" s="110"/>
      <c r="M4" s="110"/>
      <c r="N4" s="110"/>
      <c r="O4" s="110"/>
      <c r="P4" s="110"/>
      <c r="Q4" s="110"/>
      <c r="R4" s="110"/>
      <c r="S4" s="111"/>
      <c r="T4" s="27"/>
      <c r="U4" s="29"/>
      <c r="V4" s="29"/>
      <c r="W4" s="1"/>
      <c r="X4" s="39"/>
      <c r="Y4" s="39"/>
      <c r="Z4" s="39"/>
      <c r="AA4" s="39"/>
      <c r="AB4" s="39"/>
      <c r="AC4" s="1"/>
      <c r="AD4" s="1"/>
    </row>
    <row r="5" spans="1:30" ht="27" customHeight="1">
      <c r="A5" s="1"/>
      <c r="B5" s="34" t="s">
        <v>36</v>
      </c>
      <c r="C5" s="117"/>
      <c r="D5" s="117"/>
      <c r="E5" s="117"/>
      <c r="F5" s="117"/>
      <c r="G5" s="117"/>
      <c r="H5" s="117"/>
      <c r="I5" s="30"/>
      <c r="J5" s="109"/>
      <c r="K5" s="110"/>
      <c r="L5" s="110"/>
      <c r="M5" s="110"/>
      <c r="N5" s="110"/>
      <c r="O5" s="110"/>
      <c r="P5" s="110"/>
      <c r="Q5" s="110"/>
      <c r="R5" s="110"/>
      <c r="S5" s="111"/>
      <c r="T5" s="27"/>
      <c r="U5" s="1"/>
      <c r="V5" s="1"/>
      <c r="W5" s="1"/>
      <c r="X5" s="39"/>
      <c r="Y5" s="39"/>
      <c r="Z5" s="39"/>
      <c r="AA5" s="39"/>
      <c r="AB5" s="39"/>
      <c r="AC5" s="1"/>
      <c r="AD5" s="1"/>
    </row>
    <row r="6" spans="1:30" ht="27" customHeight="1">
      <c r="A6" s="1"/>
      <c r="B6" s="36" t="s">
        <v>37</v>
      </c>
      <c r="C6" s="112"/>
      <c r="D6" s="112"/>
      <c r="E6" s="112"/>
      <c r="F6" s="112"/>
      <c r="G6" s="112"/>
      <c r="H6" s="112"/>
      <c r="I6" s="30"/>
      <c r="J6" s="109"/>
      <c r="K6" s="110"/>
      <c r="L6" s="110"/>
      <c r="M6" s="110"/>
      <c r="N6" s="110"/>
      <c r="O6" s="110"/>
      <c r="P6" s="110"/>
      <c r="Q6" s="110"/>
      <c r="R6" s="110"/>
      <c r="S6" s="111"/>
      <c r="T6" s="27"/>
      <c r="U6" s="31"/>
      <c r="V6" s="1"/>
      <c r="W6" s="38"/>
      <c r="X6" s="39"/>
      <c r="Y6" s="39"/>
      <c r="Z6" s="39"/>
      <c r="AA6" s="39"/>
      <c r="AB6" s="39"/>
      <c r="AC6" s="1"/>
      <c r="AD6" s="1"/>
    </row>
    <row r="7" spans="1:30" ht="27" customHeight="1">
      <c r="A7" s="1"/>
      <c r="B7" s="36" t="s">
        <v>38</v>
      </c>
      <c r="C7" s="112"/>
      <c r="D7" s="112"/>
      <c r="E7" s="112"/>
      <c r="F7" s="112"/>
      <c r="G7" s="112"/>
      <c r="H7" s="112"/>
      <c r="I7" s="30"/>
      <c r="J7" s="66"/>
      <c r="K7" s="26"/>
      <c r="L7" s="26"/>
      <c r="M7" s="26"/>
      <c r="N7" s="26"/>
      <c r="O7" s="26"/>
      <c r="P7" s="26"/>
      <c r="Q7" s="26"/>
      <c r="R7" s="26"/>
      <c r="S7" s="67"/>
      <c r="T7" s="27"/>
      <c r="U7" s="1"/>
      <c r="V7" s="1"/>
      <c r="W7" s="2"/>
      <c r="X7" s="39"/>
      <c r="Y7" s="39"/>
      <c r="Z7" s="39"/>
      <c r="AA7" s="39"/>
      <c r="AB7" s="39"/>
      <c r="AC7" s="1"/>
      <c r="AD7" s="1"/>
    </row>
    <row r="8" spans="1:30" ht="27" customHeight="1">
      <c r="A8" s="1"/>
      <c r="B8" s="36" t="s">
        <v>39</v>
      </c>
      <c r="C8" s="112"/>
      <c r="D8" s="112"/>
      <c r="E8" s="112"/>
      <c r="F8" s="112"/>
      <c r="G8" s="112"/>
      <c r="H8" s="112"/>
      <c r="I8" s="30"/>
      <c r="J8" s="127" t="s">
        <v>33</v>
      </c>
      <c r="K8" s="128"/>
      <c r="L8" s="128"/>
      <c r="M8" s="128"/>
      <c r="N8" s="128"/>
      <c r="O8" s="128"/>
      <c r="P8" s="128"/>
      <c r="Q8" s="128"/>
      <c r="R8" s="128"/>
      <c r="S8" s="129"/>
      <c r="T8" s="27"/>
      <c r="U8" s="1"/>
      <c r="V8" s="1"/>
      <c r="W8" s="2"/>
      <c r="X8" s="39"/>
      <c r="Y8" s="39"/>
      <c r="Z8" s="39"/>
      <c r="AA8" s="39"/>
      <c r="AB8" s="39"/>
      <c r="AC8" s="1"/>
      <c r="AD8" s="1"/>
    </row>
    <row r="9" spans="1:30" ht="27" customHeight="1">
      <c r="A9" s="1"/>
      <c r="B9" s="36" t="s">
        <v>2</v>
      </c>
      <c r="C9" s="122"/>
      <c r="D9" s="122"/>
      <c r="E9" s="122"/>
      <c r="F9" s="122"/>
      <c r="G9" s="122"/>
      <c r="H9" s="122"/>
      <c r="I9" s="30"/>
      <c r="J9" s="127"/>
      <c r="K9" s="128"/>
      <c r="L9" s="128"/>
      <c r="M9" s="128"/>
      <c r="N9" s="128"/>
      <c r="O9" s="128"/>
      <c r="P9" s="128"/>
      <c r="Q9" s="128"/>
      <c r="R9" s="128"/>
      <c r="S9" s="129"/>
      <c r="T9" s="27"/>
      <c r="U9" s="1"/>
      <c r="V9" s="1"/>
      <c r="W9" s="2"/>
      <c r="X9" s="39"/>
      <c r="Y9" s="39"/>
      <c r="Z9" s="39"/>
      <c r="AA9" s="39"/>
      <c r="AB9" s="39"/>
      <c r="AC9" s="1"/>
      <c r="AD9" s="1"/>
    </row>
    <row r="10" spans="1:30" ht="27" customHeight="1">
      <c r="A10" s="1"/>
      <c r="B10" s="36" t="s">
        <v>40</v>
      </c>
      <c r="C10" s="115"/>
      <c r="D10" s="115"/>
      <c r="E10" s="115"/>
      <c r="F10" s="115"/>
      <c r="G10" s="115"/>
      <c r="H10" s="115"/>
      <c r="I10" s="30"/>
      <c r="J10" s="130"/>
      <c r="K10" s="131"/>
      <c r="L10" s="131"/>
      <c r="M10" s="131"/>
      <c r="N10" s="131"/>
      <c r="O10" s="131"/>
      <c r="P10" s="131"/>
      <c r="Q10" s="131"/>
      <c r="R10" s="131"/>
      <c r="S10" s="132"/>
      <c r="T10" s="27"/>
      <c r="U10" s="1"/>
      <c r="V10" s="1"/>
      <c r="W10" s="2"/>
      <c r="X10" s="39"/>
      <c r="Y10" s="39"/>
      <c r="Z10" s="39"/>
      <c r="AA10" s="39"/>
      <c r="AB10" s="39"/>
      <c r="AC10" s="1"/>
      <c r="AD10" s="1"/>
    </row>
    <row r="11" spans="1:30" ht="27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  <c r="V11" s="2"/>
      <c r="W11" s="3"/>
      <c r="X11" s="1"/>
      <c r="Y11" s="1"/>
      <c r="Z11" s="1"/>
      <c r="AA11" s="1"/>
      <c r="AB11" s="1"/>
      <c r="AC11" s="1"/>
      <c r="AD11" s="1"/>
    </row>
    <row r="12" spans="1:30" s="11" customFormat="1" ht="75" customHeight="1">
      <c r="A12" s="3"/>
      <c r="B12" s="118" t="s">
        <v>0</v>
      </c>
      <c r="C12" s="120" t="s">
        <v>1</v>
      </c>
      <c r="D12" s="120" t="s">
        <v>3</v>
      </c>
      <c r="E12" s="120" t="s">
        <v>4</v>
      </c>
      <c r="F12" s="50" t="s">
        <v>15</v>
      </c>
      <c r="G12" s="86" t="s">
        <v>6</v>
      </c>
      <c r="H12" s="86" t="s">
        <v>7</v>
      </c>
      <c r="I12" s="86" t="s">
        <v>8</v>
      </c>
      <c r="J12" s="86" t="s">
        <v>31</v>
      </c>
      <c r="K12" s="12" t="s">
        <v>19</v>
      </c>
      <c r="L12" s="12" t="s">
        <v>18</v>
      </c>
      <c r="M12" s="86" t="s">
        <v>16</v>
      </c>
      <c r="N12" s="86" t="s">
        <v>10</v>
      </c>
      <c r="O12" s="44" t="s">
        <v>11</v>
      </c>
      <c r="P12" s="17" t="s">
        <v>14</v>
      </c>
      <c r="Q12" s="113" t="s">
        <v>47</v>
      </c>
      <c r="R12" s="133" t="s">
        <v>46</v>
      </c>
      <c r="S12" s="134" t="s">
        <v>48</v>
      </c>
      <c r="T12" s="3"/>
      <c r="U12" s="2"/>
      <c r="V12" s="2"/>
      <c r="W12" s="4"/>
      <c r="X12" s="3"/>
      <c r="Y12" s="3"/>
      <c r="Z12" s="3"/>
      <c r="AA12" s="3"/>
      <c r="AB12" s="3"/>
      <c r="AC12" s="3"/>
      <c r="AD12" s="3"/>
    </row>
    <row r="13" spans="1:30" s="11" customFormat="1" ht="12" customHeight="1">
      <c r="A13" s="3"/>
      <c r="B13" s="119"/>
      <c r="C13" s="121"/>
      <c r="D13" s="121"/>
      <c r="E13" s="121"/>
      <c r="F13" s="51" t="s">
        <v>20</v>
      </c>
      <c r="G13" s="45" t="s">
        <v>21</v>
      </c>
      <c r="H13" s="45" t="s">
        <v>22</v>
      </c>
      <c r="I13" s="45" t="s">
        <v>23</v>
      </c>
      <c r="J13" s="45" t="s">
        <v>24</v>
      </c>
      <c r="K13" s="13" t="s">
        <v>25</v>
      </c>
      <c r="L13" s="13" t="s">
        <v>26</v>
      </c>
      <c r="M13" s="45" t="s">
        <v>27</v>
      </c>
      <c r="N13" s="45" t="s">
        <v>28</v>
      </c>
      <c r="O13" s="46" t="s">
        <v>29</v>
      </c>
      <c r="P13" s="13" t="s">
        <v>30</v>
      </c>
      <c r="Q13" s="114"/>
      <c r="R13" s="114"/>
      <c r="S13" s="135"/>
      <c r="T13" s="3"/>
      <c r="U13" s="3"/>
      <c r="V13" s="3"/>
      <c r="W13" s="4"/>
      <c r="X13" s="3"/>
      <c r="Y13" s="3"/>
      <c r="Z13" s="3"/>
      <c r="AA13" s="3"/>
      <c r="AB13" s="3"/>
      <c r="AC13" s="3"/>
      <c r="AD13" s="3"/>
    </row>
    <row r="14" spans="1:30" ht="27" customHeight="1">
      <c r="A14" s="1"/>
      <c r="B14" s="73"/>
      <c r="C14" s="52"/>
      <c r="D14" s="53"/>
      <c r="E14" s="54"/>
      <c r="F14" s="55"/>
      <c r="G14" s="47"/>
      <c r="H14" s="47"/>
      <c r="I14" s="47"/>
      <c r="J14" s="47"/>
      <c r="K14" s="14"/>
      <c r="L14" s="14"/>
      <c r="M14" s="47"/>
      <c r="N14" s="47"/>
      <c r="O14" s="47"/>
      <c r="P14" s="18"/>
      <c r="Q14" s="40">
        <f>(COUNTIF(M14:O14,"&gt;1"))+(COUNTIF(F14:J14,"&gt;1"))</f>
        <v>0</v>
      </c>
      <c r="R14" s="40">
        <f>IF(AND(M14&gt;0.01,O14&gt;0.01,I14&gt;0.01),M14+I14+O14,0)</f>
        <v>0</v>
      </c>
      <c r="S14" s="41">
        <f>IF(AND(COUNTIF(M14:P14,"&gt;1")&gt;=4,OR(J14&gt;0.01,K14&gt;0.01,L14&gt;0.01)),MAX(J14:L14)+M14+N14+O14+P14,0)</f>
        <v>0</v>
      </c>
      <c r="T14" s="1"/>
      <c r="U14" s="4"/>
      <c r="V14" s="4"/>
      <c r="W14" s="4"/>
      <c r="X14" s="1"/>
      <c r="Y14" s="1"/>
      <c r="Z14" s="1"/>
      <c r="AA14" s="1"/>
      <c r="AB14" s="1"/>
      <c r="AC14" s="1"/>
      <c r="AD14" s="1"/>
    </row>
    <row r="15" spans="1:30" ht="27" customHeight="1">
      <c r="A15" s="1"/>
      <c r="B15" s="74"/>
      <c r="C15" s="56"/>
      <c r="D15" s="53"/>
      <c r="E15" s="54"/>
      <c r="F15" s="57"/>
      <c r="G15" s="48"/>
      <c r="H15" s="48"/>
      <c r="I15" s="48"/>
      <c r="J15" s="48"/>
      <c r="K15" s="15"/>
      <c r="L15" s="15"/>
      <c r="M15" s="48"/>
      <c r="N15" s="48"/>
      <c r="O15" s="48"/>
      <c r="P15" s="19"/>
      <c r="Q15" s="40">
        <f aca="true" t="shared" si="0" ref="Q15:Q38">(COUNTIF(M15:O15,"&gt;1"))+(COUNTIF(F15:J15,"&gt;1"))</f>
        <v>0</v>
      </c>
      <c r="R15" s="40">
        <f aca="true" t="shared" si="1" ref="R15:R38">IF(AND(M15&gt;0.01,O15&gt;0.01,I15&gt;0.01),M15+I15+O15,0)</f>
        <v>0</v>
      </c>
      <c r="S15" s="41">
        <f aca="true" t="shared" si="2" ref="S15:S38">IF(AND(COUNTIF(M15:P15,"&gt;1")&gt;=4,OR(J15&gt;0.01,K15&gt;0.01,L15&gt;0.01)),MAX(J15:L15)+M15+N15+O15+P15,0)</f>
        <v>0</v>
      </c>
      <c r="T15" s="1"/>
      <c r="U15" s="4"/>
      <c r="V15" s="4"/>
      <c r="W15" s="4"/>
      <c r="X15" s="1"/>
      <c r="Y15" s="1"/>
      <c r="Z15" s="1"/>
      <c r="AA15" s="1"/>
      <c r="AB15" s="1"/>
      <c r="AC15" s="1"/>
      <c r="AD15" s="1"/>
    </row>
    <row r="16" spans="1:30" ht="27" customHeight="1">
      <c r="A16" s="1"/>
      <c r="B16" s="74"/>
      <c r="C16" s="56"/>
      <c r="D16" s="53"/>
      <c r="E16" s="54"/>
      <c r="F16" s="57"/>
      <c r="G16" s="48"/>
      <c r="H16" s="48"/>
      <c r="I16" s="48"/>
      <c r="J16" s="48"/>
      <c r="K16" s="15"/>
      <c r="L16" s="15"/>
      <c r="M16" s="48"/>
      <c r="N16" s="48"/>
      <c r="O16" s="48"/>
      <c r="P16" s="19"/>
      <c r="Q16" s="40">
        <f t="shared" si="0"/>
        <v>0</v>
      </c>
      <c r="R16" s="40">
        <f t="shared" si="1"/>
        <v>0</v>
      </c>
      <c r="S16" s="41">
        <f t="shared" si="2"/>
        <v>0</v>
      </c>
      <c r="T16" s="1"/>
      <c r="U16" s="4"/>
      <c r="V16" s="4"/>
      <c r="W16" s="4"/>
      <c r="X16" s="1"/>
      <c r="Y16" s="1"/>
      <c r="Z16" s="1"/>
      <c r="AA16" s="1"/>
      <c r="AB16" s="1"/>
      <c r="AC16" s="1"/>
      <c r="AD16" s="1"/>
    </row>
    <row r="17" spans="1:30" ht="27" customHeight="1">
      <c r="A17" s="1"/>
      <c r="B17" s="74"/>
      <c r="C17" s="56"/>
      <c r="D17" s="53"/>
      <c r="E17" s="54"/>
      <c r="F17" s="57"/>
      <c r="G17" s="48"/>
      <c r="H17" s="48"/>
      <c r="I17" s="48"/>
      <c r="J17" s="48"/>
      <c r="K17" s="15"/>
      <c r="L17" s="15"/>
      <c r="M17" s="48"/>
      <c r="N17" s="48"/>
      <c r="O17" s="48"/>
      <c r="P17" s="19"/>
      <c r="Q17" s="40">
        <f t="shared" si="0"/>
        <v>0</v>
      </c>
      <c r="R17" s="40">
        <f t="shared" si="1"/>
        <v>0</v>
      </c>
      <c r="S17" s="41">
        <f t="shared" si="2"/>
        <v>0</v>
      </c>
      <c r="T17" s="1"/>
      <c r="U17" s="4"/>
      <c r="V17" s="4"/>
      <c r="W17" s="4"/>
      <c r="X17" s="1"/>
      <c r="Y17" s="1"/>
      <c r="Z17" s="1"/>
      <c r="AA17" s="1"/>
      <c r="AB17" s="1"/>
      <c r="AC17" s="1"/>
      <c r="AD17" s="1"/>
    </row>
    <row r="18" spans="1:30" ht="27" customHeight="1">
      <c r="A18" s="1"/>
      <c r="B18" s="74"/>
      <c r="C18" s="56"/>
      <c r="D18" s="53"/>
      <c r="E18" s="54"/>
      <c r="F18" s="57"/>
      <c r="G18" s="48"/>
      <c r="H18" s="48"/>
      <c r="I18" s="48"/>
      <c r="J18" s="48"/>
      <c r="K18" s="15"/>
      <c r="L18" s="15"/>
      <c r="M18" s="48"/>
      <c r="N18" s="48"/>
      <c r="O18" s="48"/>
      <c r="P18" s="19"/>
      <c r="Q18" s="40">
        <f t="shared" si="0"/>
        <v>0</v>
      </c>
      <c r="R18" s="40">
        <f t="shared" si="1"/>
        <v>0</v>
      </c>
      <c r="S18" s="41">
        <f t="shared" si="2"/>
        <v>0</v>
      </c>
      <c r="T18" s="1"/>
      <c r="U18" s="4"/>
      <c r="V18" s="4"/>
      <c r="W18" s="4"/>
      <c r="X18" s="1"/>
      <c r="Y18" s="1"/>
      <c r="Z18" s="1"/>
      <c r="AA18" s="1"/>
      <c r="AB18" s="1"/>
      <c r="AC18" s="1"/>
      <c r="AD18" s="1"/>
    </row>
    <row r="19" spans="1:30" ht="27" customHeight="1">
      <c r="A19" s="1"/>
      <c r="B19" s="74"/>
      <c r="C19" s="56"/>
      <c r="D19" s="53"/>
      <c r="E19" s="54"/>
      <c r="F19" s="57"/>
      <c r="G19" s="48"/>
      <c r="H19" s="48"/>
      <c r="I19" s="48"/>
      <c r="J19" s="48"/>
      <c r="K19" s="15"/>
      <c r="L19" s="15"/>
      <c r="M19" s="48"/>
      <c r="N19" s="48"/>
      <c r="O19" s="48"/>
      <c r="P19" s="19"/>
      <c r="Q19" s="40">
        <f t="shared" si="0"/>
        <v>0</v>
      </c>
      <c r="R19" s="40">
        <f t="shared" si="1"/>
        <v>0</v>
      </c>
      <c r="S19" s="41">
        <f t="shared" si="2"/>
        <v>0</v>
      </c>
      <c r="T19" s="1"/>
      <c r="U19" s="4"/>
      <c r="V19" s="4"/>
      <c r="W19" s="4"/>
      <c r="X19" s="1"/>
      <c r="Y19" s="1"/>
      <c r="Z19" s="1"/>
      <c r="AA19" s="1"/>
      <c r="AB19" s="1"/>
      <c r="AC19" s="1"/>
      <c r="AD19" s="1"/>
    </row>
    <row r="20" spans="1:30" ht="27" customHeight="1">
      <c r="A20" s="1"/>
      <c r="B20" s="74"/>
      <c r="C20" s="56"/>
      <c r="D20" s="53"/>
      <c r="E20" s="54"/>
      <c r="F20" s="57"/>
      <c r="G20" s="48"/>
      <c r="H20" s="48"/>
      <c r="I20" s="48"/>
      <c r="J20" s="48"/>
      <c r="K20" s="15"/>
      <c r="L20" s="15"/>
      <c r="M20" s="48"/>
      <c r="N20" s="48"/>
      <c r="O20" s="48"/>
      <c r="P20" s="19"/>
      <c r="Q20" s="40">
        <f t="shared" si="0"/>
        <v>0</v>
      </c>
      <c r="R20" s="40">
        <f t="shared" si="1"/>
        <v>0</v>
      </c>
      <c r="S20" s="41">
        <f t="shared" si="2"/>
        <v>0</v>
      </c>
      <c r="T20" s="1"/>
      <c r="U20" s="4"/>
      <c r="V20" s="4"/>
      <c r="W20" s="4"/>
      <c r="X20" s="1"/>
      <c r="Y20" s="1"/>
      <c r="Z20" s="1"/>
      <c r="AA20" s="1"/>
      <c r="AB20" s="1"/>
      <c r="AC20" s="1"/>
      <c r="AD20" s="1"/>
    </row>
    <row r="21" spans="1:30" ht="27" customHeight="1">
      <c r="A21" s="1"/>
      <c r="B21" s="74"/>
      <c r="C21" s="56"/>
      <c r="D21" s="53"/>
      <c r="E21" s="54"/>
      <c r="F21" s="57"/>
      <c r="G21" s="48"/>
      <c r="H21" s="48"/>
      <c r="I21" s="48"/>
      <c r="J21" s="48"/>
      <c r="K21" s="15"/>
      <c r="L21" s="15"/>
      <c r="M21" s="48"/>
      <c r="N21" s="48"/>
      <c r="O21" s="48"/>
      <c r="P21" s="19"/>
      <c r="Q21" s="40">
        <f t="shared" si="0"/>
        <v>0</v>
      </c>
      <c r="R21" s="40">
        <f t="shared" si="1"/>
        <v>0</v>
      </c>
      <c r="S21" s="41">
        <f t="shared" si="2"/>
        <v>0</v>
      </c>
      <c r="T21" s="1"/>
      <c r="U21" s="4"/>
      <c r="V21" s="4"/>
      <c r="W21" s="4"/>
      <c r="X21" s="1"/>
      <c r="Y21" s="1"/>
      <c r="Z21" s="1"/>
      <c r="AA21" s="1"/>
      <c r="AB21" s="1"/>
      <c r="AC21" s="1"/>
      <c r="AD21" s="1"/>
    </row>
    <row r="22" spans="1:30" ht="27" customHeight="1">
      <c r="A22" s="1"/>
      <c r="B22" s="74"/>
      <c r="C22" s="56"/>
      <c r="D22" s="53"/>
      <c r="E22" s="54"/>
      <c r="F22" s="57"/>
      <c r="G22" s="48"/>
      <c r="H22" s="48"/>
      <c r="I22" s="48"/>
      <c r="J22" s="48"/>
      <c r="K22" s="15"/>
      <c r="L22" s="15"/>
      <c r="M22" s="48"/>
      <c r="N22" s="48"/>
      <c r="O22" s="48"/>
      <c r="P22" s="19"/>
      <c r="Q22" s="40">
        <f t="shared" si="0"/>
        <v>0</v>
      </c>
      <c r="R22" s="40">
        <f t="shared" si="1"/>
        <v>0</v>
      </c>
      <c r="S22" s="41">
        <f t="shared" si="2"/>
        <v>0</v>
      </c>
      <c r="T22" s="1"/>
      <c r="U22" s="4"/>
      <c r="V22" s="4"/>
      <c r="W22" s="4"/>
      <c r="X22" s="1"/>
      <c r="Y22" s="1"/>
      <c r="Z22" s="1"/>
      <c r="AA22" s="1"/>
      <c r="AB22" s="1"/>
      <c r="AC22" s="1"/>
      <c r="AD22" s="1"/>
    </row>
    <row r="23" spans="1:30" ht="27" customHeight="1">
      <c r="A23" s="1"/>
      <c r="B23" s="74"/>
      <c r="C23" s="56"/>
      <c r="D23" s="53"/>
      <c r="E23" s="54"/>
      <c r="F23" s="57"/>
      <c r="G23" s="48"/>
      <c r="H23" s="48"/>
      <c r="I23" s="48"/>
      <c r="J23" s="48"/>
      <c r="K23" s="15"/>
      <c r="L23" s="15"/>
      <c r="M23" s="48"/>
      <c r="N23" s="48"/>
      <c r="O23" s="48"/>
      <c r="P23" s="19"/>
      <c r="Q23" s="40">
        <f t="shared" si="0"/>
        <v>0</v>
      </c>
      <c r="R23" s="40">
        <f t="shared" si="1"/>
        <v>0</v>
      </c>
      <c r="S23" s="41">
        <f t="shared" si="2"/>
        <v>0</v>
      </c>
      <c r="T23" s="1"/>
      <c r="U23" s="4"/>
      <c r="V23" s="4"/>
      <c r="W23" s="4"/>
      <c r="X23" s="1"/>
      <c r="Y23" s="1"/>
      <c r="Z23" s="1"/>
      <c r="AA23" s="1"/>
      <c r="AB23" s="1"/>
      <c r="AC23" s="1"/>
      <c r="AD23" s="1"/>
    </row>
    <row r="24" spans="1:30" ht="27" customHeight="1">
      <c r="A24" s="1"/>
      <c r="B24" s="74"/>
      <c r="C24" s="56"/>
      <c r="D24" s="53"/>
      <c r="E24" s="54"/>
      <c r="F24" s="57"/>
      <c r="G24" s="48"/>
      <c r="H24" s="48"/>
      <c r="I24" s="48"/>
      <c r="J24" s="48"/>
      <c r="K24" s="15"/>
      <c r="L24" s="15"/>
      <c r="M24" s="48"/>
      <c r="N24" s="48"/>
      <c r="O24" s="48"/>
      <c r="P24" s="19"/>
      <c r="Q24" s="40">
        <f t="shared" si="0"/>
        <v>0</v>
      </c>
      <c r="R24" s="40">
        <f t="shared" si="1"/>
        <v>0</v>
      </c>
      <c r="S24" s="41">
        <f t="shared" si="2"/>
        <v>0</v>
      </c>
      <c r="T24" s="1"/>
      <c r="U24" s="4"/>
      <c r="V24" s="4"/>
      <c r="W24" s="4"/>
      <c r="X24" s="1"/>
      <c r="Y24" s="1"/>
      <c r="Z24" s="1"/>
      <c r="AA24" s="1"/>
      <c r="AB24" s="1"/>
      <c r="AC24" s="1"/>
      <c r="AD24" s="1"/>
    </row>
    <row r="25" spans="1:30" ht="27" customHeight="1">
      <c r="A25" s="1"/>
      <c r="B25" s="74"/>
      <c r="C25" s="56"/>
      <c r="D25" s="53"/>
      <c r="E25" s="54"/>
      <c r="F25" s="57"/>
      <c r="G25" s="48"/>
      <c r="H25" s="48"/>
      <c r="I25" s="48"/>
      <c r="J25" s="48"/>
      <c r="K25" s="15"/>
      <c r="L25" s="15"/>
      <c r="M25" s="48"/>
      <c r="N25" s="48"/>
      <c r="O25" s="48"/>
      <c r="P25" s="19"/>
      <c r="Q25" s="40">
        <f t="shared" si="0"/>
        <v>0</v>
      </c>
      <c r="R25" s="40">
        <f t="shared" si="1"/>
        <v>0</v>
      </c>
      <c r="S25" s="41">
        <f t="shared" si="2"/>
        <v>0</v>
      </c>
      <c r="T25" s="1"/>
      <c r="U25" s="4"/>
      <c r="V25" s="4"/>
      <c r="W25" s="4"/>
      <c r="X25" s="1"/>
      <c r="Y25" s="1"/>
      <c r="Z25" s="1"/>
      <c r="AA25" s="1"/>
      <c r="AB25" s="1"/>
      <c r="AC25" s="1"/>
      <c r="AD25" s="1"/>
    </row>
    <row r="26" spans="1:30" ht="27" customHeight="1">
      <c r="A26" s="1"/>
      <c r="B26" s="74"/>
      <c r="C26" s="56"/>
      <c r="D26" s="53"/>
      <c r="E26" s="54"/>
      <c r="F26" s="57"/>
      <c r="G26" s="48"/>
      <c r="H26" s="48"/>
      <c r="I26" s="48"/>
      <c r="J26" s="48"/>
      <c r="K26" s="15"/>
      <c r="L26" s="15"/>
      <c r="M26" s="48"/>
      <c r="N26" s="48"/>
      <c r="O26" s="48"/>
      <c r="P26" s="19"/>
      <c r="Q26" s="40">
        <f t="shared" si="0"/>
        <v>0</v>
      </c>
      <c r="R26" s="40">
        <f t="shared" si="1"/>
        <v>0</v>
      </c>
      <c r="S26" s="41">
        <f t="shared" si="2"/>
        <v>0</v>
      </c>
      <c r="T26" s="1"/>
      <c r="U26" s="4"/>
      <c r="V26" s="4"/>
      <c r="W26" s="4"/>
      <c r="X26" s="1"/>
      <c r="Y26" s="1"/>
      <c r="Z26" s="1"/>
      <c r="AA26" s="1"/>
      <c r="AB26" s="1"/>
      <c r="AC26" s="1"/>
      <c r="AD26" s="1"/>
    </row>
    <row r="27" spans="1:30" ht="27" customHeight="1">
      <c r="A27" s="1"/>
      <c r="B27" s="74"/>
      <c r="C27" s="56"/>
      <c r="D27" s="53"/>
      <c r="E27" s="54"/>
      <c r="F27" s="57"/>
      <c r="G27" s="48"/>
      <c r="H27" s="48"/>
      <c r="I27" s="48"/>
      <c r="J27" s="48"/>
      <c r="K27" s="15"/>
      <c r="L27" s="15"/>
      <c r="M27" s="48"/>
      <c r="N27" s="48"/>
      <c r="O27" s="48"/>
      <c r="P27" s="19"/>
      <c r="Q27" s="40">
        <f t="shared" si="0"/>
        <v>0</v>
      </c>
      <c r="R27" s="40">
        <f t="shared" si="1"/>
        <v>0</v>
      </c>
      <c r="S27" s="41">
        <f t="shared" si="2"/>
        <v>0</v>
      </c>
      <c r="T27" s="1"/>
      <c r="U27" s="4"/>
      <c r="V27" s="4"/>
      <c r="W27" s="4"/>
      <c r="X27" s="1"/>
      <c r="Y27" s="1"/>
      <c r="Z27" s="1"/>
      <c r="AA27" s="1"/>
      <c r="AB27" s="1"/>
      <c r="AC27" s="1"/>
      <c r="AD27" s="1"/>
    </row>
    <row r="28" spans="1:30" ht="27" customHeight="1">
      <c r="A28" s="1"/>
      <c r="B28" s="74"/>
      <c r="C28" s="56"/>
      <c r="D28" s="53"/>
      <c r="E28" s="54"/>
      <c r="F28" s="57"/>
      <c r="G28" s="48"/>
      <c r="H28" s="48"/>
      <c r="I28" s="48"/>
      <c r="J28" s="48"/>
      <c r="K28" s="15"/>
      <c r="L28" s="15"/>
      <c r="M28" s="48"/>
      <c r="N28" s="48"/>
      <c r="O28" s="48"/>
      <c r="P28" s="19"/>
      <c r="Q28" s="40">
        <f t="shared" si="0"/>
        <v>0</v>
      </c>
      <c r="R28" s="40">
        <f t="shared" si="1"/>
        <v>0</v>
      </c>
      <c r="S28" s="41">
        <f t="shared" si="2"/>
        <v>0</v>
      </c>
      <c r="T28" s="1"/>
      <c r="U28" s="4"/>
      <c r="V28" s="4"/>
      <c r="W28" s="4"/>
      <c r="X28" s="1"/>
      <c r="Y28" s="1"/>
      <c r="Z28" s="1"/>
      <c r="AA28" s="1"/>
      <c r="AB28" s="1"/>
      <c r="AC28" s="1"/>
      <c r="AD28" s="1"/>
    </row>
    <row r="29" spans="1:30" ht="27" customHeight="1">
      <c r="A29" s="1"/>
      <c r="B29" s="74"/>
      <c r="C29" s="56"/>
      <c r="D29" s="53"/>
      <c r="E29" s="54"/>
      <c r="F29" s="57"/>
      <c r="G29" s="48"/>
      <c r="H29" s="48"/>
      <c r="I29" s="48"/>
      <c r="J29" s="48"/>
      <c r="K29" s="15"/>
      <c r="L29" s="15"/>
      <c r="M29" s="48"/>
      <c r="N29" s="48"/>
      <c r="O29" s="48"/>
      <c r="P29" s="19"/>
      <c r="Q29" s="40">
        <f t="shared" si="0"/>
        <v>0</v>
      </c>
      <c r="R29" s="40">
        <f t="shared" si="1"/>
        <v>0</v>
      </c>
      <c r="S29" s="41">
        <f t="shared" si="2"/>
        <v>0</v>
      </c>
      <c r="T29" s="1"/>
      <c r="U29" s="4"/>
      <c r="V29" s="4"/>
      <c r="W29" s="4"/>
      <c r="X29" s="1"/>
      <c r="Y29" s="1"/>
      <c r="Z29" s="1"/>
      <c r="AA29" s="1"/>
      <c r="AB29" s="1"/>
      <c r="AC29" s="1"/>
      <c r="AD29" s="1"/>
    </row>
    <row r="30" spans="1:30" ht="27" customHeight="1">
      <c r="A30" s="1"/>
      <c r="B30" s="74"/>
      <c r="C30" s="56"/>
      <c r="D30" s="53"/>
      <c r="E30" s="54"/>
      <c r="F30" s="57"/>
      <c r="G30" s="48"/>
      <c r="H30" s="48"/>
      <c r="I30" s="48"/>
      <c r="J30" s="48"/>
      <c r="K30" s="15"/>
      <c r="L30" s="15"/>
      <c r="M30" s="48"/>
      <c r="N30" s="48"/>
      <c r="O30" s="48"/>
      <c r="P30" s="19"/>
      <c r="Q30" s="40">
        <f t="shared" si="0"/>
        <v>0</v>
      </c>
      <c r="R30" s="40">
        <f t="shared" si="1"/>
        <v>0</v>
      </c>
      <c r="S30" s="41">
        <f t="shared" si="2"/>
        <v>0</v>
      </c>
      <c r="T30" s="1"/>
      <c r="U30" s="4"/>
      <c r="V30" s="4"/>
      <c r="W30" s="4"/>
      <c r="X30" s="1"/>
      <c r="Y30" s="1"/>
      <c r="Z30" s="1"/>
      <c r="AA30" s="1"/>
      <c r="AB30" s="1"/>
      <c r="AC30" s="1"/>
      <c r="AD30" s="1"/>
    </row>
    <row r="31" spans="1:30" ht="27" customHeight="1">
      <c r="A31" s="1"/>
      <c r="B31" s="74"/>
      <c r="C31" s="56"/>
      <c r="D31" s="53"/>
      <c r="E31" s="54"/>
      <c r="F31" s="57"/>
      <c r="G31" s="48"/>
      <c r="H31" s="48"/>
      <c r="I31" s="48"/>
      <c r="J31" s="48"/>
      <c r="K31" s="15"/>
      <c r="L31" s="15"/>
      <c r="M31" s="48"/>
      <c r="N31" s="48"/>
      <c r="O31" s="48"/>
      <c r="P31" s="19"/>
      <c r="Q31" s="40">
        <f t="shared" si="0"/>
        <v>0</v>
      </c>
      <c r="R31" s="40">
        <f t="shared" si="1"/>
        <v>0</v>
      </c>
      <c r="S31" s="41">
        <f t="shared" si="2"/>
        <v>0</v>
      </c>
      <c r="T31" s="1"/>
      <c r="U31" s="4"/>
      <c r="V31" s="4"/>
      <c r="W31" s="4"/>
      <c r="X31" s="1"/>
      <c r="Y31" s="1"/>
      <c r="Z31" s="1"/>
      <c r="AA31" s="1"/>
      <c r="AB31" s="1"/>
      <c r="AC31" s="1"/>
      <c r="AD31" s="1"/>
    </row>
    <row r="32" spans="1:30" ht="27" customHeight="1">
      <c r="A32" s="1"/>
      <c r="B32" s="74"/>
      <c r="C32" s="56"/>
      <c r="D32" s="53"/>
      <c r="E32" s="54"/>
      <c r="F32" s="57"/>
      <c r="G32" s="48"/>
      <c r="H32" s="48"/>
      <c r="I32" s="48"/>
      <c r="J32" s="48"/>
      <c r="K32" s="15"/>
      <c r="L32" s="15"/>
      <c r="M32" s="48"/>
      <c r="N32" s="48"/>
      <c r="O32" s="48"/>
      <c r="P32" s="19"/>
      <c r="Q32" s="40">
        <f t="shared" si="0"/>
        <v>0</v>
      </c>
      <c r="R32" s="40">
        <f t="shared" si="1"/>
        <v>0</v>
      </c>
      <c r="S32" s="41">
        <f t="shared" si="2"/>
        <v>0</v>
      </c>
      <c r="T32" s="1"/>
      <c r="U32" s="4"/>
      <c r="V32" s="4"/>
      <c r="W32" s="4"/>
      <c r="X32" s="1"/>
      <c r="Y32" s="1"/>
      <c r="Z32" s="1"/>
      <c r="AA32" s="1"/>
      <c r="AB32" s="1"/>
      <c r="AC32" s="1"/>
      <c r="AD32" s="1"/>
    </row>
    <row r="33" spans="1:30" ht="27" customHeight="1">
      <c r="A33" s="1"/>
      <c r="B33" s="74"/>
      <c r="C33" s="56"/>
      <c r="D33" s="53"/>
      <c r="E33" s="54"/>
      <c r="F33" s="57"/>
      <c r="G33" s="48"/>
      <c r="H33" s="48"/>
      <c r="I33" s="48"/>
      <c r="J33" s="48"/>
      <c r="K33" s="15"/>
      <c r="L33" s="15"/>
      <c r="M33" s="48"/>
      <c r="N33" s="48"/>
      <c r="O33" s="48"/>
      <c r="P33" s="19"/>
      <c r="Q33" s="40">
        <f t="shared" si="0"/>
        <v>0</v>
      </c>
      <c r="R33" s="40">
        <f t="shared" si="1"/>
        <v>0</v>
      </c>
      <c r="S33" s="41">
        <f t="shared" si="2"/>
        <v>0</v>
      </c>
      <c r="T33" s="1"/>
      <c r="U33" s="4"/>
      <c r="V33" s="4"/>
      <c r="W33" s="4"/>
      <c r="X33" s="1"/>
      <c r="Y33" s="1"/>
      <c r="Z33" s="1"/>
      <c r="AA33" s="1"/>
      <c r="AB33" s="1"/>
      <c r="AC33" s="1"/>
      <c r="AD33" s="1"/>
    </row>
    <row r="34" spans="1:30" ht="27" customHeight="1">
      <c r="A34" s="1"/>
      <c r="B34" s="74"/>
      <c r="C34" s="56"/>
      <c r="D34" s="53"/>
      <c r="E34" s="54"/>
      <c r="F34" s="57"/>
      <c r="G34" s="48"/>
      <c r="H34" s="48"/>
      <c r="I34" s="48"/>
      <c r="J34" s="48"/>
      <c r="K34" s="15"/>
      <c r="L34" s="15"/>
      <c r="M34" s="48"/>
      <c r="N34" s="48"/>
      <c r="O34" s="48"/>
      <c r="P34" s="19"/>
      <c r="Q34" s="40">
        <f t="shared" si="0"/>
        <v>0</v>
      </c>
      <c r="R34" s="40">
        <f t="shared" si="1"/>
        <v>0</v>
      </c>
      <c r="S34" s="41">
        <f t="shared" si="2"/>
        <v>0</v>
      </c>
      <c r="T34" s="1"/>
      <c r="U34" s="4"/>
      <c r="V34" s="4"/>
      <c r="W34" s="4"/>
      <c r="X34" s="1"/>
      <c r="Y34" s="1"/>
      <c r="Z34" s="1"/>
      <c r="AA34" s="1"/>
      <c r="AB34" s="1"/>
      <c r="AC34" s="1"/>
      <c r="AD34" s="1"/>
    </row>
    <row r="35" spans="1:30" ht="27" customHeight="1">
      <c r="A35" s="1"/>
      <c r="B35" s="74"/>
      <c r="C35" s="56"/>
      <c r="D35" s="53"/>
      <c r="E35" s="54"/>
      <c r="F35" s="57"/>
      <c r="G35" s="48"/>
      <c r="H35" s="48"/>
      <c r="I35" s="48"/>
      <c r="J35" s="48"/>
      <c r="K35" s="15"/>
      <c r="L35" s="15"/>
      <c r="M35" s="48"/>
      <c r="N35" s="48"/>
      <c r="O35" s="48"/>
      <c r="P35" s="19"/>
      <c r="Q35" s="40">
        <f t="shared" si="0"/>
        <v>0</v>
      </c>
      <c r="R35" s="40">
        <f t="shared" si="1"/>
        <v>0</v>
      </c>
      <c r="S35" s="41">
        <f t="shared" si="2"/>
        <v>0</v>
      </c>
      <c r="T35" s="1"/>
      <c r="U35" s="4"/>
      <c r="V35" s="4"/>
      <c r="W35" s="4"/>
      <c r="X35" s="1"/>
      <c r="Y35" s="1"/>
      <c r="Z35" s="1"/>
      <c r="AA35" s="1"/>
      <c r="AB35" s="1"/>
      <c r="AC35" s="1"/>
      <c r="AD35" s="1"/>
    </row>
    <row r="36" spans="1:30" ht="27" customHeight="1">
      <c r="A36" s="1"/>
      <c r="B36" s="74"/>
      <c r="C36" s="56"/>
      <c r="D36" s="53"/>
      <c r="E36" s="54"/>
      <c r="F36" s="57"/>
      <c r="G36" s="48"/>
      <c r="H36" s="48"/>
      <c r="I36" s="48"/>
      <c r="J36" s="48"/>
      <c r="K36" s="15"/>
      <c r="L36" s="15"/>
      <c r="M36" s="48"/>
      <c r="N36" s="48"/>
      <c r="O36" s="48"/>
      <c r="P36" s="19"/>
      <c r="Q36" s="40">
        <f t="shared" si="0"/>
        <v>0</v>
      </c>
      <c r="R36" s="40">
        <f t="shared" si="1"/>
        <v>0</v>
      </c>
      <c r="S36" s="41">
        <f t="shared" si="2"/>
        <v>0</v>
      </c>
      <c r="T36" s="1"/>
      <c r="U36" s="4"/>
      <c r="V36" s="4"/>
      <c r="W36" s="4"/>
      <c r="X36" s="1"/>
      <c r="Y36" s="1"/>
      <c r="Z36" s="1"/>
      <c r="AA36" s="1"/>
      <c r="AB36" s="1"/>
      <c r="AC36" s="1"/>
      <c r="AD36" s="1"/>
    </row>
    <row r="37" spans="1:30" ht="27" customHeight="1">
      <c r="A37" s="1"/>
      <c r="B37" s="74"/>
      <c r="C37" s="56"/>
      <c r="D37" s="53"/>
      <c r="E37" s="54"/>
      <c r="F37" s="57"/>
      <c r="G37" s="48"/>
      <c r="H37" s="48"/>
      <c r="I37" s="48"/>
      <c r="J37" s="48"/>
      <c r="K37" s="15"/>
      <c r="L37" s="15"/>
      <c r="M37" s="48"/>
      <c r="N37" s="48"/>
      <c r="O37" s="48"/>
      <c r="P37" s="19"/>
      <c r="Q37" s="40">
        <f t="shared" si="0"/>
        <v>0</v>
      </c>
      <c r="R37" s="40">
        <f t="shared" si="1"/>
        <v>0</v>
      </c>
      <c r="S37" s="41">
        <f t="shared" si="2"/>
        <v>0</v>
      </c>
      <c r="T37" s="1"/>
      <c r="U37" s="4"/>
      <c r="V37" s="4"/>
      <c r="W37" s="1"/>
      <c r="X37" s="1"/>
      <c r="Y37" s="1"/>
      <c r="Z37" s="1"/>
      <c r="AA37" s="1"/>
      <c r="AB37" s="1"/>
      <c r="AC37" s="1"/>
      <c r="AD37" s="1"/>
    </row>
    <row r="38" spans="1:30" ht="27" customHeight="1" thickBot="1">
      <c r="A38" s="1"/>
      <c r="B38" s="75"/>
      <c r="C38" s="58"/>
      <c r="D38" s="59"/>
      <c r="E38" s="60"/>
      <c r="F38" s="61"/>
      <c r="G38" s="49"/>
      <c r="H38" s="49"/>
      <c r="I38" s="49"/>
      <c r="J38" s="49"/>
      <c r="K38" s="16"/>
      <c r="L38" s="16"/>
      <c r="M38" s="49"/>
      <c r="N38" s="49"/>
      <c r="O38" s="49"/>
      <c r="P38" s="20"/>
      <c r="Q38" s="42">
        <f t="shared" si="0"/>
        <v>0</v>
      </c>
      <c r="R38" s="42">
        <f t="shared" si="1"/>
        <v>0</v>
      </c>
      <c r="S38" s="43">
        <f t="shared" si="2"/>
        <v>0</v>
      </c>
      <c r="T38" s="1"/>
      <c r="U38" s="4"/>
      <c r="V38" s="4"/>
      <c r="W38" s="5"/>
      <c r="X38" s="1"/>
      <c r="Y38" s="1"/>
      <c r="Z38" s="1"/>
      <c r="AA38" s="1"/>
      <c r="AB38" s="1"/>
      <c r="AC38" s="1"/>
      <c r="AD38" s="1"/>
    </row>
    <row r="39" spans="1:30" ht="15" customHeight="1">
      <c r="A39" s="1"/>
      <c r="B39" s="85" t="s">
        <v>52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10" customFormat="1" ht="24" customHeight="1">
      <c r="A40" s="5"/>
      <c r="B40" s="62" t="s">
        <v>12</v>
      </c>
      <c r="C40" s="21"/>
      <c r="D40" s="65"/>
      <c r="E40" s="65"/>
      <c r="F40" s="62" t="s">
        <v>32</v>
      </c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5"/>
      <c r="U40" s="5"/>
      <c r="V40" s="5"/>
      <c r="W40" s="1"/>
      <c r="X40" s="5"/>
      <c r="Y40" s="5"/>
      <c r="Z40" s="5"/>
      <c r="AA40" s="5"/>
      <c r="AB40" s="5"/>
      <c r="AC40" s="5"/>
      <c r="AD40" s="5"/>
    </row>
    <row r="41" spans="1:30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6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8" customHeight="1">
      <c r="A44" s="1"/>
      <c r="B44" s="1"/>
      <c r="C44" s="64"/>
      <c r="D44" s="64"/>
      <c r="E44" s="64"/>
      <c r="F44" s="6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8" customHeight="1">
      <c r="A45" s="1"/>
      <c r="B45" s="1"/>
      <c r="C45" s="64"/>
      <c r="D45" s="64"/>
      <c r="E45" s="64"/>
      <c r="F45" s="6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8" customHeight="1">
      <c r="A46" s="1"/>
      <c r="B46" s="1"/>
      <c r="C46" s="64"/>
      <c r="D46" s="64"/>
      <c r="E46" s="64"/>
      <c r="F46" s="6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8" customHeight="1" hidden="1">
      <c r="A47" s="1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1"/>
      <c r="U47" s="1"/>
      <c r="V47" s="104">
        <f>R1</f>
        <v>2022</v>
      </c>
      <c r="W47" s="1"/>
      <c r="X47" s="1"/>
      <c r="Y47" s="1"/>
      <c r="Z47" s="1"/>
      <c r="AA47" s="1"/>
      <c r="AB47" s="1"/>
      <c r="AC47" s="1"/>
      <c r="AD47" s="1"/>
    </row>
    <row r="48" spans="1:30" ht="66" customHeight="1" hidden="1">
      <c r="A48" s="5"/>
      <c r="B48" s="88"/>
      <c r="C48" s="88"/>
      <c r="D48" s="88"/>
      <c r="E48" s="88"/>
      <c r="F48" s="89" t="str">
        <f>F12</f>
        <v>1. Schiesstag</v>
      </c>
      <c r="G48" s="89" t="str">
        <f aca="true" t="shared" si="3" ref="G48:S48">G12</f>
        <v>2. Schiesstag</v>
      </c>
      <c r="H48" s="89" t="str">
        <f t="shared" si="3"/>
        <v>3. Schiesstag</v>
      </c>
      <c r="I48" s="89" t="str">
        <f t="shared" si="3"/>
        <v>4. Schiesstag</v>
      </c>
      <c r="J48" s="89" t="str">
        <f t="shared" si="3"/>
        <v>5. Schiesstag</v>
      </c>
      <c r="K48" s="89" t="str">
        <f t="shared" si="3"/>
        <v>JP-Passe 1</v>
      </c>
      <c r="L48" s="89" t="str">
        <f t="shared" si="3"/>
        <v>JP-Passe 2</v>
      </c>
      <c r="M48" s="89" t="str">
        <f t="shared" si="3"/>
        <v>JJ-Wettschiessen</v>
      </c>
      <c r="N48" s="89" t="str">
        <f t="shared" si="3"/>
        <v>Obligatorisch</v>
      </c>
      <c r="O48" s="89" t="str">
        <f t="shared" si="3"/>
        <v>Feldschiessen</v>
      </c>
      <c r="P48" s="90" t="str">
        <f t="shared" si="3"/>
        <v>Bezirks-           Wettschiessen</v>
      </c>
      <c r="Q48" s="123" t="str">
        <f t="shared" si="3"/>
        <v>Total</v>
      </c>
      <c r="R48" s="125" t="str">
        <f t="shared" si="3"/>
        <v>Total   D+H+J</v>
      </c>
      <c r="S48" s="125" t="str">
        <f t="shared" si="3"/>
        <v>Total   (F o. G)+H+I+J+K</v>
      </c>
      <c r="T48" s="5"/>
      <c r="U48" s="5"/>
      <c r="V48" s="105" t="s">
        <v>51</v>
      </c>
      <c r="W48" s="1"/>
      <c r="X48" s="1"/>
      <c r="Y48" s="1"/>
      <c r="Z48" s="1"/>
      <c r="AA48" s="1"/>
      <c r="AB48" s="1"/>
      <c r="AC48" s="1"/>
      <c r="AD48" s="1"/>
    </row>
    <row r="49" spans="1:30" ht="18" customHeight="1" hidden="1">
      <c r="A49" s="5"/>
      <c r="B49" s="88"/>
      <c r="C49" s="88"/>
      <c r="D49" s="88"/>
      <c r="E49" s="88"/>
      <c r="F49" s="91" t="str">
        <f>F13</f>
        <v>A</v>
      </c>
      <c r="G49" s="91" t="str">
        <f aca="true" t="shared" si="4" ref="G49:S49">G13</f>
        <v>B</v>
      </c>
      <c r="H49" s="91" t="str">
        <f t="shared" si="4"/>
        <v>C</v>
      </c>
      <c r="I49" s="91" t="str">
        <f t="shared" si="4"/>
        <v>D</v>
      </c>
      <c r="J49" s="91" t="str">
        <f t="shared" si="4"/>
        <v>E</v>
      </c>
      <c r="K49" s="91" t="str">
        <f t="shared" si="4"/>
        <v>F</v>
      </c>
      <c r="L49" s="91" t="str">
        <f t="shared" si="4"/>
        <v>G</v>
      </c>
      <c r="M49" s="91" t="str">
        <f t="shared" si="4"/>
        <v>H</v>
      </c>
      <c r="N49" s="91" t="str">
        <f t="shared" si="4"/>
        <v>I</v>
      </c>
      <c r="O49" s="91" t="str">
        <f t="shared" si="4"/>
        <v>J</v>
      </c>
      <c r="P49" s="91" t="str">
        <f t="shared" si="4"/>
        <v>K</v>
      </c>
      <c r="Q49" s="124">
        <f t="shared" si="4"/>
        <v>0</v>
      </c>
      <c r="R49" s="124">
        <f t="shared" si="4"/>
        <v>0</v>
      </c>
      <c r="S49" s="124">
        <f t="shared" si="4"/>
        <v>0</v>
      </c>
      <c r="T49" s="5"/>
      <c r="U49" s="5"/>
      <c r="V49" s="103">
        <f>IF($R$1-2014&lt;0,$R$1-2014+100,$R$1-2014)</f>
        <v>8</v>
      </c>
      <c r="W49" s="1"/>
      <c r="X49" s="1"/>
      <c r="Y49" s="1"/>
      <c r="Z49" s="1"/>
      <c r="AA49" s="1"/>
      <c r="AB49" s="1"/>
      <c r="AC49" s="1"/>
      <c r="AD49" s="1"/>
    </row>
    <row r="50" spans="1:30" ht="18" customHeight="1" hidden="1">
      <c r="A50" s="5"/>
      <c r="B50" s="88"/>
      <c r="C50" s="88"/>
      <c r="D50" s="88"/>
      <c r="E50" s="100" t="s">
        <v>49</v>
      </c>
      <c r="F50" s="92">
        <v>51</v>
      </c>
      <c r="G50" s="92">
        <v>61</v>
      </c>
      <c r="H50" s="92">
        <v>61</v>
      </c>
      <c r="I50" s="92">
        <v>151</v>
      </c>
      <c r="J50" s="92">
        <v>101</v>
      </c>
      <c r="K50" s="92">
        <v>101</v>
      </c>
      <c r="L50" s="92">
        <v>101</v>
      </c>
      <c r="M50" s="92">
        <v>75</v>
      </c>
      <c r="N50" s="92">
        <v>63</v>
      </c>
      <c r="O50" s="92">
        <v>54</v>
      </c>
      <c r="P50" s="92">
        <v>81</v>
      </c>
      <c r="Q50" s="92">
        <v>5</v>
      </c>
      <c r="R50" s="92">
        <v>240</v>
      </c>
      <c r="S50" s="92">
        <v>458</v>
      </c>
      <c r="T50" s="5"/>
      <c r="U50" s="87"/>
      <c r="V50" s="103">
        <f>IF($R$1-2013&lt;0,$R$1-2013+100,$R$1-2013)</f>
        <v>9</v>
      </c>
      <c r="W50" s="1"/>
      <c r="X50" s="1"/>
      <c r="Y50" s="1"/>
      <c r="Z50" s="1"/>
      <c r="AA50" s="1"/>
      <c r="AB50" s="1"/>
      <c r="AC50" s="1"/>
      <c r="AD50" s="1"/>
    </row>
    <row r="51" spans="1:30" ht="18" customHeight="1" hidden="1">
      <c r="A51" s="5"/>
      <c r="B51" s="88"/>
      <c r="C51" s="88"/>
      <c r="D51" s="88"/>
      <c r="E51" s="100" t="s">
        <v>50</v>
      </c>
      <c r="F51" s="93">
        <v>50</v>
      </c>
      <c r="G51" s="93">
        <v>60</v>
      </c>
      <c r="H51" s="93">
        <v>60</v>
      </c>
      <c r="I51" s="93">
        <v>150</v>
      </c>
      <c r="J51" s="93">
        <v>100</v>
      </c>
      <c r="K51" s="93">
        <v>100</v>
      </c>
      <c r="L51" s="93">
        <v>100</v>
      </c>
      <c r="M51" s="93">
        <v>100</v>
      </c>
      <c r="N51" s="93">
        <v>85</v>
      </c>
      <c r="O51" s="93">
        <v>72</v>
      </c>
      <c r="P51" s="93">
        <v>100</v>
      </c>
      <c r="Q51" s="93">
        <v>8</v>
      </c>
      <c r="R51" s="94">
        <f>I51+M51+O51</f>
        <v>322</v>
      </c>
      <c r="S51" s="93">
        <f>MAX(K51:L51)+M51+N51+O51+P51</f>
        <v>457</v>
      </c>
      <c r="T51" s="5"/>
      <c r="U51" s="87"/>
      <c r="V51" s="103">
        <f>IF($R$1-2012&lt;0,$R$1-2012+100,$R$1-2012)</f>
        <v>10</v>
      </c>
      <c r="W51" s="1"/>
      <c r="X51" s="1"/>
      <c r="Y51" s="1"/>
      <c r="Z51" s="1"/>
      <c r="AA51" s="1"/>
      <c r="AB51" s="1"/>
      <c r="AC51" s="1"/>
      <c r="AD51" s="1"/>
    </row>
    <row r="52" spans="1:30" ht="18" customHeight="1" hidden="1">
      <c r="A52" s="1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1"/>
      <c r="U52" s="1"/>
      <c r="V52" s="103">
        <f>IF($R$1-2011&lt;0,$R$1-2011+100,$R$1-2011)</f>
        <v>11</v>
      </c>
      <c r="W52" s="1"/>
      <c r="X52" s="1"/>
      <c r="Y52" s="1"/>
      <c r="Z52" s="1"/>
      <c r="AA52" s="1"/>
      <c r="AB52" s="1"/>
      <c r="AC52" s="1"/>
      <c r="AD52" s="1"/>
    </row>
    <row r="53" spans="1:30" ht="18" customHeight="1" hidden="1">
      <c r="A53" s="1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1"/>
      <c r="U53" s="1"/>
      <c r="V53" s="103">
        <f>IF($R$1-2010&lt;0,$R$1-2010+100,$R$1-2010)</f>
        <v>12</v>
      </c>
      <c r="W53" s="1"/>
      <c r="X53" s="1"/>
      <c r="Y53" s="1"/>
      <c r="Z53" s="1"/>
      <c r="AA53" s="1"/>
      <c r="AB53" s="1"/>
      <c r="AC53" s="1"/>
      <c r="AD53" s="1"/>
    </row>
    <row r="54" spans="1:30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</sheetData>
  <sheetProtection password="CF49" sheet="1" selectLockedCells="1"/>
  <mergeCells count="21">
    <mergeCell ref="R48:R49"/>
    <mergeCell ref="S48:S49"/>
    <mergeCell ref="G40:S40"/>
    <mergeCell ref="J8:S10"/>
    <mergeCell ref="R12:R13"/>
    <mergeCell ref="S12:S13"/>
    <mergeCell ref="B12:B13"/>
    <mergeCell ref="C12:C13"/>
    <mergeCell ref="D12:D13"/>
    <mergeCell ref="E12:E13"/>
    <mergeCell ref="C9:H9"/>
    <mergeCell ref="Q48:Q49"/>
    <mergeCell ref="J3:S6"/>
    <mergeCell ref="C6:H6"/>
    <mergeCell ref="Q12:Q13"/>
    <mergeCell ref="C10:H10"/>
    <mergeCell ref="R1:S1"/>
    <mergeCell ref="C3:H3"/>
    <mergeCell ref="C5:H5"/>
    <mergeCell ref="C7:H7"/>
    <mergeCell ref="C8:H8"/>
  </mergeCells>
  <conditionalFormatting sqref="M15:M38">
    <cfRule type="expression" priority="55" dxfId="2" stopIfTrue="1">
      <formula>V15=42</formula>
    </cfRule>
    <cfRule type="expression" priority="56" dxfId="2" stopIfTrue="1">
      <formula>V15=32</formula>
    </cfRule>
    <cfRule type="expression" priority="57" dxfId="2" stopIfTrue="1">
      <formula>V15=22</formula>
    </cfRule>
  </conditionalFormatting>
  <conditionalFormatting sqref="M15:M22">
    <cfRule type="expression" priority="43" dxfId="2" stopIfTrue="1">
      <formula>V15=42</formula>
    </cfRule>
    <cfRule type="expression" priority="44" dxfId="2" stopIfTrue="1">
      <formula>V15=32</formula>
    </cfRule>
    <cfRule type="expression" priority="45" dxfId="2" stopIfTrue="1">
      <formula>V15=22</formula>
    </cfRule>
  </conditionalFormatting>
  <conditionalFormatting sqref="J15:J38">
    <cfRule type="expression" priority="34" dxfId="2" stopIfTrue="1">
      <formula>U15=42</formula>
    </cfRule>
    <cfRule type="expression" priority="35" dxfId="2" stopIfTrue="1">
      <formula>U15=32</formula>
    </cfRule>
    <cfRule type="expression" priority="36" dxfId="2" stopIfTrue="1">
      <formula>U15=22</formula>
    </cfRule>
  </conditionalFormatting>
  <conditionalFormatting sqref="J15:J22">
    <cfRule type="expression" priority="28" dxfId="2" stopIfTrue="1">
      <formula>U15=42</formula>
    </cfRule>
    <cfRule type="expression" priority="29" dxfId="2" stopIfTrue="1">
      <formula>U15=32</formula>
    </cfRule>
    <cfRule type="expression" priority="30" dxfId="2" stopIfTrue="1">
      <formula>U15=22</formula>
    </cfRule>
  </conditionalFormatting>
  <conditionalFormatting sqref="L15:L38">
    <cfRule type="expression" priority="76" dxfId="2" stopIfTrue="1">
      <formula>W13=42</formula>
    </cfRule>
    <cfRule type="expression" priority="77" dxfId="2" stopIfTrue="1">
      <formula>W13=32</formula>
    </cfRule>
    <cfRule type="expression" priority="78" dxfId="2" stopIfTrue="1">
      <formula>W13=22</formula>
    </cfRule>
  </conditionalFormatting>
  <conditionalFormatting sqref="M14:M38">
    <cfRule type="expression" priority="79" dxfId="2" stopIfTrue="1">
      <formula>M14&gt;=$M$50</formula>
    </cfRule>
  </conditionalFormatting>
  <conditionalFormatting sqref="P14:P38">
    <cfRule type="expression" priority="80" dxfId="2" stopIfTrue="1">
      <formula>P14&gt;=$P$50</formula>
    </cfRule>
  </conditionalFormatting>
  <conditionalFormatting sqref="N14:N38">
    <cfRule type="expression" priority="81" dxfId="2" stopIfTrue="1">
      <formula>N14&gt;=$N$50</formula>
    </cfRule>
  </conditionalFormatting>
  <conditionalFormatting sqref="F14:F38">
    <cfRule type="expression" priority="82" dxfId="2" stopIfTrue="1">
      <formula>F14&gt;=$F$50</formula>
    </cfRule>
  </conditionalFormatting>
  <conditionalFormatting sqref="G14:G38">
    <cfRule type="expression" priority="83" dxfId="2" stopIfTrue="1">
      <formula>G14&gt;=$G$50</formula>
    </cfRule>
  </conditionalFormatting>
  <conditionalFormatting sqref="H14:H38">
    <cfRule type="expression" priority="84" dxfId="2" stopIfTrue="1">
      <formula>H14&gt;=$H$50</formula>
    </cfRule>
  </conditionalFormatting>
  <conditionalFormatting sqref="I14:I38">
    <cfRule type="expression" priority="85" dxfId="2" stopIfTrue="1">
      <formula>I14&gt;=$I$50</formula>
    </cfRule>
  </conditionalFormatting>
  <conditionalFormatting sqref="J14:J38">
    <cfRule type="expression" priority="86" dxfId="2" stopIfTrue="1">
      <formula>J14&gt;=$J$50</formula>
    </cfRule>
  </conditionalFormatting>
  <conditionalFormatting sqref="L14:L38">
    <cfRule type="expression" priority="87" dxfId="2" stopIfTrue="1">
      <formula>L14&gt;=$L$50</formula>
    </cfRule>
  </conditionalFormatting>
  <conditionalFormatting sqref="O14:O38">
    <cfRule type="expression" priority="88" dxfId="2" stopIfTrue="1">
      <formula>O14&gt;=$O$50</formula>
    </cfRule>
  </conditionalFormatting>
  <conditionalFormatting sqref="K14:K38">
    <cfRule type="expression" priority="89" dxfId="2" stopIfTrue="1">
      <formula>K14&gt;=$K$50</formula>
    </cfRule>
  </conditionalFormatting>
  <conditionalFormatting sqref="Q14:Q38">
    <cfRule type="expression" priority="90" dxfId="2" stopIfTrue="1">
      <formula>Q14&gt;=$Q$50</formula>
    </cfRule>
  </conditionalFormatting>
  <conditionalFormatting sqref="R14:R38">
    <cfRule type="expression" priority="91" dxfId="2" stopIfTrue="1">
      <formula>R14&gt;=$R$50</formula>
    </cfRule>
  </conditionalFormatting>
  <conditionalFormatting sqref="S14:S38">
    <cfRule type="expression" priority="92" dxfId="2" stopIfTrue="1">
      <formula>S14&gt;=$S$50</formula>
    </cfRule>
  </conditionalFormatting>
  <conditionalFormatting sqref="K15:K38">
    <cfRule type="expression" priority="119" dxfId="2" stopIfTrue="1">
      <formula>'BSV-Sammelblatt U15'!#REF!=42</formula>
    </cfRule>
    <cfRule type="expression" priority="120" dxfId="2" stopIfTrue="1">
      <formula>'BSV-Sammelblatt U15'!#REF!=32</formula>
    </cfRule>
    <cfRule type="expression" priority="121" dxfId="2" stopIfTrue="1">
      <formula>'BSV-Sammelblatt U15'!#REF!=22</formula>
    </cfRule>
  </conditionalFormatting>
  <conditionalFormatting sqref="F50">
    <cfRule type="cellIs" priority="2" dxfId="0" operator="greaterThanOrEqual" stopIfTrue="1">
      <formula>F51</formula>
    </cfRule>
  </conditionalFormatting>
  <conditionalFormatting sqref="G50:S50">
    <cfRule type="cellIs" priority="1" dxfId="0" operator="greaterThanOrEqual" stopIfTrue="1">
      <formula>G51</formula>
    </cfRule>
  </conditionalFormatting>
  <dataValidations count="25">
    <dataValidation type="date" allowBlank="1" showInputMessage="1" showErrorMessage="1" promptTitle="Beispiel" prompt="30.08.2012" sqref="C40">
      <formula1>DATE(R1,1,1)</formula1>
      <formula2>DATE(R1,12,31)</formula2>
    </dataValidation>
    <dataValidation allowBlank="1" showInputMessage="1" showErrorMessage="1" prompt="aktuelles Jahr &#10;eingeben &#10;4-stellig" sqref="R1:S1"/>
    <dataValidation allowBlank="1" showInputMessage="1" showErrorMessage="1" prompt="Maximum" sqref="F51:S51"/>
    <dataValidation allowBlank="1" showInputMessage="1" showErrorMessage="1" prompt="Kranz-/Auszeichnungslimite" sqref="F50:S50"/>
    <dataValidation type="list" allowBlank="1" showInputMessage="1" showErrorMessage="1" prompt="m  oder  w" errorTitle="Eingabe ungültig!" error="Der eingegebene Wert ist nicht korrekt." sqref="E14:E38">
      <formula1>"m,w"</formula1>
    </dataValidation>
    <dataValidation allowBlank="1" showInputMessage="1" showErrorMessage="1" promptTitle="JJ-Ausbildungsprogramm KSG BL" prompt="TOTAL Schiesstage" sqref="Q12:Q38"/>
    <dataValidation allowBlank="1" showInputMessage="1" showErrorMessage="1" promptTitle="Qualifikation Einzelfinal BL" prompt="TOTAL" sqref="R12:R38"/>
    <dataValidation allowBlank="1" showInputMessage="1" showErrorMessage="1" promptTitle="JJ-Jahresprogramm BSV Sissach" prompt="TOTAL" sqref="S12:S38"/>
    <dataValidation allowBlank="1" showInputMessage="1" showErrorMessage="1" promptTitle="Beispiel                 ." prompt="sig. Daniel Beispiel" sqref="G40:S40"/>
    <dataValidation type="whole" operator="lessThanOrEqual" allowBlank="1" showInputMessage="1" showErrorMessage="1" promptTitle="JJ-Ausbildungsprogramm KSG BL" prompt="Kurstag 5" errorTitle="Eingabe ungültig!" error="Der eingegebene Wert ist nicht korrekt." sqref="J12:J38">
      <formula1>J$51</formula1>
    </dataValidation>
    <dataValidation type="whole" operator="lessThanOrEqual" allowBlank="1" showInputMessage="1" showErrorMessage="1" promptTitle="JJ-Ausbildungsprogramm KSG BL" prompt="Kurstag 1" sqref="F12:F38">
      <formula1>F$51</formula1>
    </dataValidation>
    <dataValidation type="whole" operator="lessThanOrEqual" allowBlank="1" showInputMessage="1" showErrorMessage="1" promptTitle="JJ-Ausbildungsprogramm KSG BL" prompt="Kurstag 2" sqref="G12:G38">
      <formula1>G$51</formula1>
    </dataValidation>
    <dataValidation type="whole" operator="lessThanOrEqual" allowBlank="1" showInputMessage="1" showErrorMessage="1" promptTitle="JJ-Ausbildungsprogramm KSG BL" prompt="Kurstag 3" sqref="H12:H38">
      <formula1>H$51</formula1>
    </dataValidation>
    <dataValidation type="whole" operator="lessThanOrEqual" allowBlank="1" showInputMessage="1" showErrorMessage="1" promptTitle="JJ-Ausbildungsprogramm KSG BL" prompt="Kurstag 4" sqref="I12:I38">
      <formula1>I$51</formula1>
    </dataValidation>
    <dataValidation type="whole" allowBlank="1" showInputMessage="1" showErrorMessage="1" prompt="Bezirkswett&#10;schiessen" errorTitle="Eingabe ungültig!" error="Der eingegebene Wert ist nicht korrekt." sqref="P13">
      <formula1>0</formula1>
      <formula2>P$51</formula2>
    </dataValidation>
    <dataValidation type="whole" operator="lessThanOrEqual" allowBlank="1" showInputMessage="1" showErrorMessage="1" promptTitle="JJ-Jahresprogramm BSV Sissach" prompt="Jahresprogramm-Passen&#10;(bessere zählt)" errorTitle="Eingabe ungültig!" error="Der eingegebene Wert ist nicht korrekt." sqref="K12:L38">
      <formula1>K$51</formula1>
    </dataValidation>
    <dataValidation type="whole" operator="lessThanOrEqual" allowBlank="1" showInputMessage="1" showErrorMessage="1" prompt="JJ-Wettschiessen" errorTitle="Eingabe ungültig!" error="Der eingegebene Wert ist nicht korrekt." sqref="M12:M13">
      <formula1>M$51</formula1>
    </dataValidation>
    <dataValidation type="whole" operator="lessThanOrEqual" allowBlank="1" showInputMessage="1" showErrorMessage="1" prompt="Obligatorisch" errorTitle="Eingabe ungültig!" error="Der eingegebene Wert ist nicht korrekt." sqref="N12:N13">
      <formula1>N$51</formula1>
    </dataValidation>
    <dataValidation type="whole" operator="lessThanOrEqual" allowBlank="1" showInputMessage="1" showErrorMessage="1" prompt="Feldschiessen" errorTitle="Eingabe ungültig!" error="Der eingegebene Wert ist nicht korrekt." sqref="O12:O13">
      <formula1>O$51</formula1>
    </dataValidation>
    <dataValidation type="whole" allowBlank="1" showInputMessage="1" showErrorMessage="1" promptTitle="BSV Sissach           ." prompt="Bezirkswettschiessen" errorTitle="Eingabe ungültig!" error="Der eingegebene Wert ist nicht korrekt." sqref="P12">
      <formula1>0</formula1>
      <formula2>P$51</formula2>
    </dataValidation>
    <dataValidation type="whole" allowBlank="1" showInputMessage="1" showErrorMessage="1" promptTitle="Bezirkswettschiessen" prompt="BSV Sissach" errorTitle="Eingabe ungültig!" error="Der eingegebene Wert ist nicht korrekt." sqref="P14:P38">
      <formula1>0</formula1>
      <formula2>P$51</formula2>
    </dataValidation>
    <dataValidation type="whole" operator="lessThanOrEqual" allowBlank="1" showInputMessage="1" showErrorMessage="1" promptTitle="Junioren-Wettschiessen" prompt="U15" errorTitle="Eingabe ungültig!" error="Der eingegebene Wert ist nicht korrekt." sqref="M14:M38">
      <formula1>M$51</formula1>
    </dataValidation>
    <dataValidation type="whole" operator="lessThanOrEqual" allowBlank="1" showInputMessage="1" showErrorMessage="1" promptTitle="Obligatorisch" prompt="." errorTitle="Eingabe ungültig!" error="Der eingegebene Wert ist nicht korrekt." sqref="N14:N38">
      <formula1>N$51</formula1>
    </dataValidation>
    <dataValidation type="whole" operator="lessThanOrEqual" allowBlank="1" showInputMessage="1" showErrorMessage="1" promptTitle="Feldschiessen" prompt="." errorTitle="Eingabe ungültig!" error="Der eingegebene Wert ist nicht korrekt." sqref="O14:O38">
      <formula1>O$51</formula1>
    </dataValidation>
    <dataValidation type="list" allowBlank="1" showInputMessage="1" showErrorMessage="1" prompt="Jahrgang zweistellig" errorTitle="Eingabe ungültig!" error="Der eingegebene Wert ist nicht korrekt." sqref="D14:D38">
      <formula1>$V$49:$V$53</formula1>
    </dataValidation>
  </dataValidation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CC"/>
    <pageSetUpPr fitToPage="1"/>
  </sheetPr>
  <dimension ref="A1:CG63"/>
  <sheetViews>
    <sheetView zoomScalePageLayoutView="0" workbookViewId="0" topLeftCell="A1">
      <selection activeCell="D14" sqref="D14"/>
    </sheetView>
  </sheetViews>
  <sheetFormatPr defaultColWidth="12.7109375" defaultRowHeight="18" customHeight="1"/>
  <cols>
    <col min="1" max="1" width="2.7109375" style="6" customWidth="1"/>
    <col min="2" max="3" width="24.7109375" style="6" customWidth="1"/>
    <col min="4" max="16" width="4.7109375" style="6" customWidth="1"/>
    <col min="17" max="33" width="6.7109375" style="6" customWidth="1"/>
    <col min="34" max="39" width="4.421875" style="6" customWidth="1"/>
    <col min="40" max="43" width="4.7109375" style="6" customWidth="1"/>
    <col min="44" max="46" width="3.8515625" style="6" customWidth="1"/>
    <col min="47" max="16384" width="12.7109375" style="6" customWidth="1"/>
  </cols>
  <sheetData>
    <row r="1" spans="1:33" s="22" customFormat="1" ht="27" customHeight="1">
      <c r="A1" s="32"/>
      <c r="B1" s="23" t="s">
        <v>53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16">
        <v>2022</v>
      </c>
      <c r="S1" s="116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85" s="7" customFormat="1" ht="27" customHeight="1">
      <c r="A2" s="24"/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33"/>
      <c r="U2" s="24"/>
      <c r="V2" s="24"/>
      <c r="W2" s="24"/>
      <c r="X2" s="37"/>
      <c r="Y2" s="37"/>
      <c r="Z2" s="37"/>
      <c r="AA2" s="37"/>
      <c r="AB2" s="37"/>
      <c r="AC2" s="37"/>
      <c r="AD2" s="37"/>
      <c r="AE2" s="37"/>
      <c r="AF2" s="24"/>
      <c r="AG2" s="37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</row>
    <row r="3" spans="1:37" ht="27" customHeight="1">
      <c r="A3" s="1"/>
      <c r="B3" s="34" t="s">
        <v>41</v>
      </c>
      <c r="C3" s="117"/>
      <c r="D3" s="117"/>
      <c r="E3" s="117"/>
      <c r="F3" s="117"/>
      <c r="G3" s="117"/>
      <c r="H3" s="117"/>
      <c r="I3" s="26"/>
      <c r="J3" s="106" t="s">
        <v>34</v>
      </c>
      <c r="K3" s="107"/>
      <c r="L3" s="107"/>
      <c r="M3" s="107"/>
      <c r="N3" s="107"/>
      <c r="O3" s="107"/>
      <c r="P3" s="107"/>
      <c r="Q3" s="107"/>
      <c r="R3" s="107"/>
      <c r="S3" s="108"/>
      <c r="T3" s="27"/>
      <c r="U3" s="28"/>
      <c r="V3" s="28"/>
      <c r="W3" s="28"/>
      <c r="X3" s="28"/>
      <c r="Y3" s="1"/>
      <c r="Z3" s="1"/>
      <c r="AA3" s="1"/>
      <c r="AB3" s="1"/>
      <c r="AC3" s="1"/>
      <c r="AD3" s="39" t="s">
        <v>13</v>
      </c>
      <c r="AE3" s="39"/>
      <c r="AF3" s="1"/>
      <c r="AG3" s="39"/>
      <c r="AH3" s="9"/>
      <c r="AI3" s="9"/>
      <c r="AJ3" s="9"/>
      <c r="AK3" s="9"/>
    </row>
    <row r="4" spans="1:37" ht="27" customHeight="1">
      <c r="A4" s="1"/>
      <c r="B4" s="35" t="s">
        <v>35</v>
      </c>
      <c r="C4" s="5"/>
      <c r="D4" s="5"/>
      <c r="E4" s="5"/>
      <c r="F4" s="5"/>
      <c r="G4" s="5"/>
      <c r="H4" s="5"/>
      <c r="I4" s="26"/>
      <c r="J4" s="109"/>
      <c r="K4" s="110"/>
      <c r="L4" s="110"/>
      <c r="M4" s="110"/>
      <c r="N4" s="110"/>
      <c r="O4" s="110"/>
      <c r="P4" s="110"/>
      <c r="Q4" s="110"/>
      <c r="R4" s="110"/>
      <c r="S4" s="111"/>
      <c r="T4" s="27"/>
      <c r="U4" s="29"/>
      <c r="V4" s="29"/>
      <c r="W4" s="29"/>
      <c r="X4" s="29"/>
      <c r="Y4" s="1"/>
      <c r="Z4" s="1"/>
      <c r="AA4" s="1"/>
      <c r="AB4" s="1"/>
      <c r="AC4" s="1"/>
      <c r="AD4" s="39"/>
      <c r="AE4" s="39"/>
      <c r="AF4" s="1"/>
      <c r="AG4" s="39"/>
      <c r="AH4" s="9"/>
      <c r="AI4" s="9"/>
      <c r="AJ4" s="9"/>
      <c r="AK4" s="9"/>
    </row>
    <row r="5" spans="1:37" ht="27" customHeight="1">
      <c r="A5" s="1"/>
      <c r="B5" s="34" t="s">
        <v>36</v>
      </c>
      <c r="C5" s="117"/>
      <c r="D5" s="117"/>
      <c r="E5" s="117"/>
      <c r="F5" s="117"/>
      <c r="G5" s="117"/>
      <c r="H5" s="117"/>
      <c r="I5" s="30"/>
      <c r="J5" s="109"/>
      <c r="K5" s="110"/>
      <c r="L5" s="110"/>
      <c r="M5" s="110"/>
      <c r="N5" s="110"/>
      <c r="O5" s="110"/>
      <c r="P5" s="110"/>
      <c r="Q5" s="110"/>
      <c r="R5" s="110"/>
      <c r="S5" s="111"/>
      <c r="T5" s="27"/>
      <c r="U5" s="1"/>
      <c r="V5" s="1"/>
      <c r="W5" s="1"/>
      <c r="X5" s="1"/>
      <c r="Y5" s="1"/>
      <c r="Z5" s="1"/>
      <c r="AA5" s="1"/>
      <c r="AB5" s="1"/>
      <c r="AC5" s="1"/>
      <c r="AD5" s="39"/>
      <c r="AE5" s="39"/>
      <c r="AF5" s="1"/>
      <c r="AG5" s="39"/>
      <c r="AH5" s="9"/>
      <c r="AI5" s="9"/>
      <c r="AJ5" s="9"/>
      <c r="AK5" s="9"/>
    </row>
    <row r="6" spans="1:37" ht="27" customHeight="1">
      <c r="A6" s="1"/>
      <c r="B6" s="36" t="s">
        <v>37</v>
      </c>
      <c r="C6" s="112"/>
      <c r="D6" s="112"/>
      <c r="E6" s="112"/>
      <c r="F6" s="112"/>
      <c r="G6" s="112"/>
      <c r="H6" s="112"/>
      <c r="I6" s="30"/>
      <c r="J6" s="109"/>
      <c r="K6" s="110"/>
      <c r="L6" s="110"/>
      <c r="M6" s="110"/>
      <c r="N6" s="110"/>
      <c r="O6" s="110"/>
      <c r="P6" s="110"/>
      <c r="Q6" s="110"/>
      <c r="R6" s="110"/>
      <c r="S6" s="111"/>
      <c r="T6" s="27"/>
      <c r="U6" s="31"/>
      <c r="V6" s="1"/>
      <c r="W6" s="1"/>
      <c r="X6" s="1"/>
      <c r="Y6" s="1"/>
      <c r="Z6" s="1"/>
      <c r="AA6" s="1"/>
      <c r="AB6" s="1"/>
      <c r="AC6" s="1"/>
      <c r="AD6" s="39"/>
      <c r="AE6" s="39"/>
      <c r="AF6" s="1"/>
      <c r="AG6" s="39"/>
      <c r="AH6" s="9"/>
      <c r="AI6" s="9"/>
      <c r="AJ6" s="9"/>
      <c r="AK6" s="9"/>
    </row>
    <row r="7" spans="1:37" ht="27" customHeight="1">
      <c r="A7" s="1"/>
      <c r="B7" s="36" t="s">
        <v>38</v>
      </c>
      <c r="C7" s="112"/>
      <c r="D7" s="112"/>
      <c r="E7" s="112"/>
      <c r="F7" s="112"/>
      <c r="G7" s="112"/>
      <c r="H7" s="112"/>
      <c r="I7" s="30"/>
      <c r="J7" s="66"/>
      <c r="K7" s="26"/>
      <c r="L7" s="26"/>
      <c r="M7" s="26"/>
      <c r="N7" s="26"/>
      <c r="O7" s="26"/>
      <c r="P7" s="26"/>
      <c r="Q7" s="26"/>
      <c r="R7" s="26"/>
      <c r="S7" s="67"/>
      <c r="T7" s="27"/>
      <c r="U7" s="1"/>
      <c r="V7" s="1"/>
      <c r="W7" s="1"/>
      <c r="X7" s="1"/>
      <c r="Y7" s="1"/>
      <c r="Z7" s="1"/>
      <c r="AA7" s="1"/>
      <c r="AB7" s="1"/>
      <c r="AC7" s="1"/>
      <c r="AD7" s="39"/>
      <c r="AE7" s="39"/>
      <c r="AF7" s="38"/>
      <c r="AG7" s="39"/>
      <c r="AH7" s="9"/>
      <c r="AI7" s="9"/>
      <c r="AJ7" s="9"/>
      <c r="AK7" s="9"/>
    </row>
    <row r="8" spans="1:37" ht="27" customHeight="1">
      <c r="A8" s="1"/>
      <c r="B8" s="36" t="s">
        <v>39</v>
      </c>
      <c r="C8" s="112"/>
      <c r="D8" s="112"/>
      <c r="E8" s="112"/>
      <c r="F8" s="112"/>
      <c r="G8" s="112"/>
      <c r="H8" s="112"/>
      <c r="I8" s="30"/>
      <c r="J8" s="127" t="s">
        <v>33</v>
      </c>
      <c r="K8" s="128"/>
      <c r="L8" s="128"/>
      <c r="M8" s="128"/>
      <c r="N8" s="128"/>
      <c r="O8" s="128"/>
      <c r="P8" s="128"/>
      <c r="Q8" s="128"/>
      <c r="R8" s="128"/>
      <c r="S8" s="129"/>
      <c r="T8" s="27"/>
      <c r="U8" s="1"/>
      <c r="V8" s="1"/>
      <c r="W8" s="1"/>
      <c r="X8" s="1"/>
      <c r="Y8" s="1"/>
      <c r="Z8" s="1"/>
      <c r="AA8" s="1"/>
      <c r="AB8" s="1"/>
      <c r="AC8" s="1"/>
      <c r="AD8" s="39"/>
      <c r="AE8" s="39"/>
      <c r="AF8" s="38"/>
      <c r="AG8" s="39"/>
      <c r="AH8" s="9"/>
      <c r="AI8" s="9"/>
      <c r="AJ8" s="9"/>
      <c r="AK8" s="9"/>
    </row>
    <row r="9" spans="1:37" ht="27" customHeight="1">
      <c r="A9" s="1"/>
      <c r="B9" s="36" t="s">
        <v>2</v>
      </c>
      <c r="C9" s="122"/>
      <c r="D9" s="122"/>
      <c r="E9" s="122"/>
      <c r="F9" s="122"/>
      <c r="G9" s="122"/>
      <c r="H9" s="122"/>
      <c r="I9" s="30"/>
      <c r="J9" s="127"/>
      <c r="K9" s="128"/>
      <c r="L9" s="128"/>
      <c r="M9" s="128"/>
      <c r="N9" s="128"/>
      <c r="O9" s="128"/>
      <c r="P9" s="128"/>
      <c r="Q9" s="128"/>
      <c r="R9" s="128"/>
      <c r="S9" s="129"/>
      <c r="T9" s="27"/>
      <c r="U9" s="1"/>
      <c r="V9" s="1"/>
      <c r="W9" s="1"/>
      <c r="X9" s="2"/>
      <c r="Y9" s="2"/>
      <c r="Z9" s="2"/>
      <c r="AA9" s="2"/>
      <c r="AB9" s="2"/>
      <c r="AC9" s="1"/>
      <c r="AD9" s="39"/>
      <c r="AE9" s="39"/>
      <c r="AF9" s="2"/>
      <c r="AG9" s="39"/>
      <c r="AH9" s="9"/>
      <c r="AI9" s="9"/>
      <c r="AJ9" s="9"/>
      <c r="AK9" s="9"/>
    </row>
    <row r="10" spans="1:37" ht="27" customHeight="1">
      <c r="A10" s="1"/>
      <c r="B10" s="36" t="s">
        <v>40</v>
      </c>
      <c r="C10" s="115"/>
      <c r="D10" s="115"/>
      <c r="E10" s="115"/>
      <c r="F10" s="115"/>
      <c r="G10" s="115"/>
      <c r="H10" s="115"/>
      <c r="I10" s="30"/>
      <c r="J10" s="130"/>
      <c r="K10" s="131"/>
      <c r="L10" s="131"/>
      <c r="M10" s="131"/>
      <c r="N10" s="131"/>
      <c r="O10" s="131"/>
      <c r="P10" s="131"/>
      <c r="Q10" s="131"/>
      <c r="R10" s="131"/>
      <c r="S10" s="132"/>
      <c r="T10" s="27"/>
      <c r="U10" s="1"/>
      <c r="V10" s="1"/>
      <c r="W10" s="1"/>
      <c r="X10" s="2"/>
      <c r="Y10" s="2"/>
      <c r="Z10" s="2"/>
      <c r="AA10" s="2"/>
      <c r="AB10" s="2"/>
      <c r="AC10" s="1"/>
      <c r="AD10" s="39"/>
      <c r="AE10" s="39"/>
      <c r="AF10" s="2"/>
      <c r="AG10" s="39"/>
      <c r="AH10" s="9"/>
      <c r="AI10" s="9"/>
      <c r="AJ10" s="9"/>
      <c r="AK10" s="9"/>
    </row>
    <row r="11" spans="1:33" ht="27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2"/>
      <c r="AB11" s="2"/>
      <c r="AC11" s="1"/>
      <c r="AD11" s="1"/>
      <c r="AE11" s="1"/>
      <c r="AF11" s="2"/>
      <c r="AG11" s="1"/>
    </row>
    <row r="12" spans="1:33" s="11" customFormat="1" ht="75" customHeight="1">
      <c r="A12" s="3"/>
      <c r="B12" s="118" t="s">
        <v>0</v>
      </c>
      <c r="C12" s="120" t="s">
        <v>1</v>
      </c>
      <c r="D12" s="120" t="s">
        <v>3</v>
      </c>
      <c r="E12" s="120" t="s">
        <v>4</v>
      </c>
      <c r="F12" s="137" t="s">
        <v>5</v>
      </c>
      <c r="G12" s="50" t="s">
        <v>15</v>
      </c>
      <c r="H12" s="86" t="s">
        <v>6</v>
      </c>
      <c r="I12" s="86" t="s">
        <v>7</v>
      </c>
      <c r="J12" s="86" t="s">
        <v>8</v>
      </c>
      <c r="K12" s="12" t="s">
        <v>31</v>
      </c>
      <c r="L12" s="12" t="s">
        <v>43</v>
      </c>
      <c r="M12" s="86" t="s">
        <v>9</v>
      </c>
      <c r="N12" s="86" t="s">
        <v>10</v>
      </c>
      <c r="O12" s="44" t="s">
        <v>11</v>
      </c>
      <c r="P12" s="17" t="s">
        <v>14</v>
      </c>
      <c r="Q12" s="136" t="s">
        <v>44</v>
      </c>
      <c r="R12" s="133" t="s">
        <v>55</v>
      </c>
      <c r="S12" s="134" t="s">
        <v>45</v>
      </c>
      <c r="T12" s="3"/>
      <c r="U12" s="2"/>
      <c r="V12" s="2"/>
      <c r="W12" s="2"/>
      <c r="X12" s="2"/>
      <c r="Y12" s="2"/>
      <c r="Z12" s="2"/>
      <c r="AA12" s="2"/>
      <c r="AB12" s="2"/>
      <c r="AC12" s="3"/>
      <c r="AD12" s="3"/>
      <c r="AE12" s="3"/>
      <c r="AF12" s="2"/>
      <c r="AG12" s="3"/>
    </row>
    <row r="13" spans="1:33" s="11" customFormat="1" ht="12" customHeight="1">
      <c r="A13" s="3"/>
      <c r="B13" s="119"/>
      <c r="C13" s="121"/>
      <c r="D13" s="121"/>
      <c r="E13" s="121"/>
      <c r="F13" s="138"/>
      <c r="G13" s="51" t="s">
        <v>20</v>
      </c>
      <c r="H13" s="45" t="s">
        <v>21</v>
      </c>
      <c r="I13" s="45" t="s">
        <v>22</v>
      </c>
      <c r="J13" s="45" t="s">
        <v>23</v>
      </c>
      <c r="K13" s="13" t="s">
        <v>24</v>
      </c>
      <c r="L13" s="13" t="s">
        <v>25</v>
      </c>
      <c r="M13" s="45" t="s">
        <v>26</v>
      </c>
      <c r="N13" s="45" t="s">
        <v>27</v>
      </c>
      <c r="O13" s="46" t="s">
        <v>28</v>
      </c>
      <c r="P13" s="13" t="s">
        <v>29</v>
      </c>
      <c r="Q13" s="114"/>
      <c r="R13" s="114"/>
      <c r="S13" s="135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27" customHeight="1">
      <c r="A14" s="1"/>
      <c r="B14" s="73"/>
      <c r="C14" s="77"/>
      <c r="D14" s="78"/>
      <c r="E14" s="79"/>
      <c r="F14" s="80"/>
      <c r="G14" s="55"/>
      <c r="H14" s="47"/>
      <c r="I14" s="47"/>
      <c r="J14" s="70"/>
      <c r="K14" s="14"/>
      <c r="L14" s="14"/>
      <c r="M14" s="47"/>
      <c r="N14" s="47"/>
      <c r="O14" s="47"/>
      <c r="P14" s="18"/>
      <c r="Q14" s="83">
        <f aca="true" t="shared" si="0" ref="Q14:Q37">SUM(G14:L14)</f>
        <v>0</v>
      </c>
      <c r="R14" s="83">
        <f aca="true" t="shared" si="1" ref="R14:R37">IF(F14=1,K14+M14+N14+O14,IF(F14=2,K14+M14+N14+O14,IF(F14=3,K14+M14+N14+O14,IF(F14=4,K14+M14+N14+O14,IF(F14=5,L14+M14+N14+O14,IF(F14=6,L14+M14+N14+O14,0))))))</f>
        <v>0</v>
      </c>
      <c r="S14" s="84">
        <f aca="true" t="shared" si="2" ref="S14:S37">IF(F14=1,K14+M14+N14+O14+P14,IF(F14=2,K14+M14+N14+O14+P14,IF(F14=3,K14+M14+N14+O14+P14,IF(F14=4,K14+N14+O14+P14+M14,IF(F14=5,SUM(L14:P14),IF(F14=6,SUM(L14:P14),0))))))</f>
        <v>0</v>
      </c>
      <c r="T14" s="1"/>
      <c r="U14" s="4"/>
      <c r="V14" s="4"/>
      <c r="W14" s="3"/>
      <c r="X14" s="4"/>
      <c r="Y14" s="4"/>
      <c r="Z14" s="4"/>
      <c r="AA14" s="4"/>
      <c r="AB14" s="4"/>
      <c r="AC14" s="1"/>
      <c r="AD14" s="1"/>
      <c r="AE14" s="1"/>
      <c r="AF14" s="4"/>
      <c r="AG14" s="1"/>
    </row>
    <row r="15" spans="1:33" ht="27" customHeight="1">
      <c r="A15" s="1"/>
      <c r="B15" s="74"/>
      <c r="C15" s="56"/>
      <c r="D15" s="53"/>
      <c r="E15" s="54"/>
      <c r="F15" s="68"/>
      <c r="G15" s="57"/>
      <c r="H15" s="48"/>
      <c r="I15" s="48"/>
      <c r="J15" s="71"/>
      <c r="K15" s="15"/>
      <c r="L15" s="15"/>
      <c r="M15" s="48"/>
      <c r="N15" s="48"/>
      <c r="O15" s="48"/>
      <c r="P15" s="19"/>
      <c r="Q15" s="76">
        <f t="shared" si="0"/>
        <v>0</v>
      </c>
      <c r="R15" s="76">
        <f t="shared" si="1"/>
        <v>0</v>
      </c>
      <c r="S15" s="81">
        <f t="shared" si="2"/>
        <v>0</v>
      </c>
      <c r="T15" s="1"/>
      <c r="U15" s="4"/>
      <c r="V15" s="4"/>
      <c r="W15" s="4"/>
      <c r="X15" s="4"/>
      <c r="Y15" s="4"/>
      <c r="Z15" s="4"/>
      <c r="AA15" s="4"/>
      <c r="AB15" s="4"/>
      <c r="AC15" s="1"/>
      <c r="AD15" s="1"/>
      <c r="AE15" s="1"/>
      <c r="AF15" s="4"/>
      <c r="AG15" s="1"/>
    </row>
    <row r="16" spans="1:33" ht="27" customHeight="1">
      <c r="A16" s="1"/>
      <c r="B16" s="74"/>
      <c r="C16" s="56"/>
      <c r="D16" s="53"/>
      <c r="E16" s="54"/>
      <c r="F16" s="68"/>
      <c r="G16" s="57"/>
      <c r="H16" s="48"/>
      <c r="I16" s="48"/>
      <c r="J16" s="71"/>
      <c r="K16" s="15"/>
      <c r="L16" s="15"/>
      <c r="M16" s="48"/>
      <c r="N16" s="48"/>
      <c r="O16" s="48"/>
      <c r="P16" s="19"/>
      <c r="Q16" s="76">
        <f t="shared" si="0"/>
        <v>0</v>
      </c>
      <c r="R16" s="76">
        <f t="shared" si="1"/>
        <v>0</v>
      </c>
      <c r="S16" s="81">
        <f t="shared" si="2"/>
        <v>0</v>
      </c>
      <c r="T16" s="1"/>
      <c r="U16" s="4"/>
      <c r="V16" s="4"/>
      <c r="W16" s="4"/>
      <c r="X16" s="4"/>
      <c r="Y16" s="4"/>
      <c r="Z16" s="4"/>
      <c r="AA16" s="4"/>
      <c r="AB16" s="4"/>
      <c r="AC16" s="1"/>
      <c r="AD16" s="1"/>
      <c r="AE16" s="1"/>
      <c r="AF16" s="4"/>
      <c r="AG16" s="1"/>
    </row>
    <row r="17" spans="1:33" ht="27" customHeight="1">
      <c r="A17" s="1"/>
      <c r="B17" s="74"/>
      <c r="C17" s="56"/>
      <c r="D17" s="53"/>
      <c r="E17" s="54"/>
      <c r="F17" s="68"/>
      <c r="G17" s="57"/>
      <c r="H17" s="48"/>
      <c r="I17" s="48"/>
      <c r="J17" s="71"/>
      <c r="K17" s="15"/>
      <c r="L17" s="15"/>
      <c r="M17" s="48"/>
      <c r="N17" s="48"/>
      <c r="O17" s="48"/>
      <c r="P17" s="19"/>
      <c r="Q17" s="76">
        <f t="shared" si="0"/>
        <v>0</v>
      </c>
      <c r="R17" s="76">
        <f t="shared" si="1"/>
        <v>0</v>
      </c>
      <c r="S17" s="81">
        <f t="shared" si="2"/>
        <v>0</v>
      </c>
      <c r="T17" s="1"/>
      <c r="U17" s="4"/>
      <c r="V17" s="4"/>
      <c r="W17" s="4"/>
      <c r="X17" s="4"/>
      <c r="Y17" s="4"/>
      <c r="Z17" s="4"/>
      <c r="AA17" s="4"/>
      <c r="AB17" s="4"/>
      <c r="AC17" s="1"/>
      <c r="AD17" s="1"/>
      <c r="AE17" s="1"/>
      <c r="AF17" s="4"/>
      <c r="AG17" s="1"/>
    </row>
    <row r="18" spans="1:33" ht="27" customHeight="1">
      <c r="A18" s="1"/>
      <c r="B18" s="74"/>
      <c r="C18" s="56"/>
      <c r="D18" s="53"/>
      <c r="E18" s="54"/>
      <c r="F18" s="68"/>
      <c r="G18" s="57"/>
      <c r="H18" s="48"/>
      <c r="I18" s="48"/>
      <c r="J18" s="71"/>
      <c r="K18" s="15"/>
      <c r="L18" s="15"/>
      <c r="M18" s="48"/>
      <c r="N18" s="48"/>
      <c r="O18" s="48"/>
      <c r="P18" s="19"/>
      <c r="Q18" s="76">
        <f t="shared" si="0"/>
        <v>0</v>
      </c>
      <c r="R18" s="76">
        <f t="shared" si="1"/>
        <v>0</v>
      </c>
      <c r="S18" s="81">
        <f t="shared" si="2"/>
        <v>0</v>
      </c>
      <c r="T18" s="1"/>
      <c r="U18" s="4"/>
      <c r="V18" s="4"/>
      <c r="W18" s="4"/>
      <c r="X18" s="4"/>
      <c r="Y18" s="4"/>
      <c r="Z18" s="4"/>
      <c r="AA18" s="4"/>
      <c r="AB18" s="4"/>
      <c r="AC18" s="1"/>
      <c r="AD18" s="1"/>
      <c r="AE18" s="1"/>
      <c r="AF18" s="4"/>
      <c r="AG18" s="1"/>
    </row>
    <row r="19" spans="1:33" ht="27" customHeight="1">
      <c r="A19" s="1"/>
      <c r="B19" s="74"/>
      <c r="C19" s="56"/>
      <c r="D19" s="53"/>
      <c r="E19" s="54"/>
      <c r="F19" s="68"/>
      <c r="G19" s="57"/>
      <c r="H19" s="48"/>
      <c r="I19" s="48"/>
      <c r="J19" s="71"/>
      <c r="K19" s="15"/>
      <c r="L19" s="15"/>
      <c r="M19" s="48"/>
      <c r="N19" s="48"/>
      <c r="O19" s="48"/>
      <c r="P19" s="19"/>
      <c r="Q19" s="76">
        <f t="shared" si="0"/>
        <v>0</v>
      </c>
      <c r="R19" s="76">
        <f t="shared" si="1"/>
        <v>0</v>
      </c>
      <c r="S19" s="81">
        <f t="shared" si="2"/>
        <v>0</v>
      </c>
      <c r="T19" s="1"/>
      <c r="U19" s="4"/>
      <c r="V19" s="4"/>
      <c r="W19" s="4"/>
      <c r="X19" s="4"/>
      <c r="Y19" s="4"/>
      <c r="Z19" s="4"/>
      <c r="AA19" s="4"/>
      <c r="AB19" s="4"/>
      <c r="AC19" s="1"/>
      <c r="AD19" s="1"/>
      <c r="AE19" s="1"/>
      <c r="AF19" s="4"/>
      <c r="AG19" s="1"/>
    </row>
    <row r="20" spans="1:33" ht="27" customHeight="1">
      <c r="A20" s="1"/>
      <c r="B20" s="74"/>
      <c r="C20" s="56"/>
      <c r="D20" s="53"/>
      <c r="E20" s="54"/>
      <c r="F20" s="68"/>
      <c r="G20" s="57"/>
      <c r="H20" s="48"/>
      <c r="I20" s="48"/>
      <c r="J20" s="71"/>
      <c r="K20" s="15"/>
      <c r="L20" s="15"/>
      <c r="M20" s="48"/>
      <c r="N20" s="48"/>
      <c r="O20" s="48"/>
      <c r="P20" s="19"/>
      <c r="Q20" s="76">
        <f t="shared" si="0"/>
        <v>0</v>
      </c>
      <c r="R20" s="76">
        <f t="shared" si="1"/>
        <v>0</v>
      </c>
      <c r="S20" s="81">
        <f t="shared" si="2"/>
        <v>0</v>
      </c>
      <c r="T20" s="1"/>
      <c r="U20" s="4"/>
      <c r="V20" s="4"/>
      <c r="W20" s="4"/>
      <c r="X20" s="4"/>
      <c r="Y20" s="4"/>
      <c r="Z20" s="4"/>
      <c r="AA20" s="4"/>
      <c r="AB20" s="4"/>
      <c r="AC20" s="1"/>
      <c r="AD20" s="1"/>
      <c r="AE20" s="1"/>
      <c r="AF20" s="4"/>
      <c r="AG20" s="1"/>
    </row>
    <row r="21" spans="1:33" ht="27" customHeight="1">
      <c r="A21" s="1"/>
      <c r="B21" s="74"/>
      <c r="C21" s="56"/>
      <c r="D21" s="53"/>
      <c r="E21" s="54"/>
      <c r="F21" s="68"/>
      <c r="G21" s="57"/>
      <c r="H21" s="48"/>
      <c r="I21" s="48"/>
      <c r="J21" s="71"/>
      <c r="K21" s="15"/>
      <c r="L21" s="15"/>
      <c r="M21" s="48"/>
      <c r="N21" s="48"/>
      <c r="O21" s="48"/>
      <c r="P21" s="19"/>
      <c r="Q21" s="76">
        <f t="shared" si="0"/>
        <v>0</v>
      </c>
      <c r="R21" s="76">
        <f t="shared" si="1"/>
        <v>0</v>
      </c>
      <c r="S21" s="81">
        <f t="shared" si="2"/>
        <v>0</v>
      </c>
      <c r="T21" s="1"/>
      <c r="U21" s="4"/>
      <c r="V21" s="4"/>
      <c r="W21" s="4"/>
      <c r="X21" s="4"/>
      <c r="Y21" s="4"/>
      <c r="Z21" s="4"/>
      <c r="AA21" s="4"/>
      <c r="AB21" s="4"/>
      <c r="AC21" s="1"/>
      <c r="AD21" s="1"/>
      <c r="AE21" s="1"/>
      <c r="AF21" s="4"/>
      <c r="AG21" s="1"/>
    </row>
    <row r="22" spans="1:33" ht="27" customHeight="1">
      <c r="A22" s="1"/>
      <c r="B22" s="74"/>
      <c r="C22" s="56"/>
      <c r="D22" s="53"/>
      <c r="E22" s="54"/>
      <c r="F22" s="68"/>
      <c r="G22" s="57"/>
      <c r="H22" s="48"/>
      <c r="I22" s="48"/>
      <c r="J22" s="71"/>
      <c r="K22" s="15"/>
      <c r="L22" s="15"/>
      <c r="M22" s="48"/>
      <c r="N22" s="48"/>
      <c r="O22" s="48"/>
      <c r="P22" s="19"/>
      <c r="Q22" s="76">
        <f t="shared" si="0"/>
        <v>0</v>
      </c>
      <c r="R22" s="76">
        <f t="shared" si="1"/>
        <v>0</v>
      </c>
      <c r="S22" s="81">
        <f t="shared" si="2"/>
        <v>0</v>
      </c>
      <c r="T22" s="1"/>
      <c r="U22" s="4"/>
      <c r="V22" s="4"/>
      <c r="W22" s="4"/>
      <c r="X22" s="4"/>
      <c r="Y22" s="4"/>
      <c r="Z22" s="4"/>
      <c r="AA22" s="4"/>
      <c r="AB22" s="4"/>
      <c r="AC22" s="1"/>
      <c r="AD22" s="1"/>
      <c r="AE22" s="1"/>
      <c r="AF22" s="4"/>
      <c r="AG22" s="1"/>
    </row>
    <row r="23" spans="1:33" ht="27" customHeight="1">
      <c r="A23" s="1"/>
      <c r="B23" s="74"/>
      <c r="C23" s="56"/>
      <c r="D23" s="53"/>
      <c r="E23" s="54"/>
      <c r="F23" s="68"/>
      <c r="G23" s="57"/>
      <c r="H23" s="48"/>
      <c r="I23" s="48"/>
      <c r="J23" s="71"/>
      <c r="K23" s="15"/>
      <c r="L23" s="15"/>
      <c r="M23" s="48"/>
      <c r="N23" s="48"/>
      <c r="O23" s="48"/>
      <c r="P23" s="19"/>
      <c r="Q23" s="76">
        <f t="shared" si="0"/>
        <v>0</v>
      </c>
      <c r="R23" s="76">
        <f t="shared" si="1"/>
        <v>0</v>
      </c>
      <c r="S23" s="81">
        <f t="shared" si="2"/>
        <v>0</v>
      </c>
      <c r="T23" s="1"/>
      <c r="U23" s="4"/>
      <c r="V23" s="4"/>
      <c r="W23" s="4"/>
      <c r="X23" s="4"/>
      <c r="Y23" s="4"/>
      <c r="Z23" s="4"/>
      <c r="AA23" s="4"/>
      <c r="AB23" s="4"/>
      <c r="AC23" s="1"/>
      <c r="AD23" s="1"/>
      <c r="AE23" s="1"/>
      <c r="AF23" s="4"/>
      <c r="AG23" s="1"/>
    </row>
    <row r="24" spans="1:33" ht="27" customHeight="1">
      <c r="A24" s="1"/>
      <c r="B24" s="74"/>
      <c r="C24" s="56"/>
      <c r="D24" s="53"/>
      <c r="E24" s="54"/>
      <c r="F24" s="68"/>
      <c r="G24" s="57"/>
      <c r="H24" s="48"/>
      <c r="I24" s="48"/>
      <c r="J24" s="71"/>
      <c r="K24" s="15"/>
      <c r="L24" s="15"/>
      <c r="M24" s="48"/>
      <c r="N24" s="48"/>
      <c r="O24" s="48"/>
      <c r="P24" s="19"/>
      <c r="Q24" s="76">
        <f t="shared" si="0"/>
        <v>0</v>
      </c>
      <c r="R24" s="76">
        <f t="shared" si="1"/>
        <v>0</v>
      </c>
      <c r="S24" s="81">
        <f t="shared" si="2"/>
        <v>0</v>
      </c>
      <c r="T24" s="1"/>
      <c r="U24" s="4"/>
      <c r="V24" s="4"/>
      <c r="W24" s="4"/>
      <c r="X24" s="4"/>
      <c r="Y24" s="4"/>
      <c r="Z24" s="4"/>
      <c r="AA24" s="4"/>
      <c r="AB24" s="4"/>
      <c r="AC24" s="1"/>
      <c r="AD24" s="1"/>
      <c r="AE24" s="1"/>
      <c r="AF24" s="4"/>
      <c r="AG24" s="1"/>
    </row>
    <row r="25" spans="1:33" ht="27" customHeight="1">
      <c r="A25" s="1"/>
      <c r="B25" s="74"/>
      <c r="C25" s="56"/>
      <c r="D25" s="53"/>
      <c r="E25" s="54"/>
      <c r="F25" s="68"/>
      <c r="G25" s="57"/>
      <c r="H25" s="48"/>
      <c r="I25" s="48"/>
      <c r="J25" s="71"/>
      <c r="K25" s="15"/>
      <c r="L25" s="15"/>
      <c r="M25" s="48"/>
      <c r="N25" s="48"/>
      <c r="O25" s="48"/>
      <c r="P25" s="19"/>
      <c r="Q25" s="76">
        <f t="shared" si="0"/>
        <v>0</v>
      </c>
      <c r="R25" s="76">
        <f t="shared" si="1"/>
        <v>0</v>
      </c>
      <c r="S25" s="81">
        <f t="shared" si="2"/>
        <v>0</v>
      </c>
      <c r="T25" s="1"/>
      <c r="U25" s="4"/>
      <c r="V25" s="4"/>
      <c r="W25" s="4"/>
      <c r="X25" s="4"/>
      <c r="Y25" s="4"/>
      <c r="Z25" s="4"/>
      <c r="AA25" s="4"/>
      <c r="AB25" s="4"/>
      <c r="AC25" s="1"/>
      <c r="AD25" s="1"/>
      <c r="AE25" s="1"/>
      <c r="AF25" s="4"/>
      <c r="AG25" s="1"/>
    </row>
    <row r="26" spans="1:33" ht="27" customHeight="1">
      <c r="A26" s="1"/>
      <c r="B26" s="74"/>
      <c r="C26" s="56"/>
      <c r="D26" s="53"/>
      <c r="E26" s="54"/>
      <c r="F26" s="68"/>
      <c r="G26" s="57"/>
      <c r="H26" s="48"/>
      <c r="I26" s="48"/>
      <c r="J26" s="71"/>
      <c r="K26" s="15"/>
      <c r="L26" s="15"/>
      <c r="M26" s="48"/>
      <c r="N26" s="48"/>
      <c r="O26" s="48"/>
      <c r="P26" s="19"/>
      <c r="Q26" s="76">
        <f t="shared" si="0"/>
        <v>0</v>
      </c>
      <c r="R26" s="76">
        <f t="shared" si="1"/>
        <v>0</v>
      </c>
      <c r="S26" s="81">
        <f t="shared" si="2"/>
        <v>0</v>
      </c>
      <c r="T26" s="1"/>
      <c r="U26" s="4"/>
      <c r="V26" s="4"/>
      <c r="W26" s="4"/>
      <c r="X26" s="4"/>
      <c r="Y26" s="4"/>
      <c r="Z26" s="4"/>
      <c r="AA26" s="4"/>
      <c r="AB26" s="4"/>
      <c r="AC26" s="1"/>
      <c r="AD26" s="1"/>
      <c r="AE26" s="1"/>
      <c r="AF26" s="4"/>
      <c r="AG26" s="1"/>
    </row>
    <row r="27" spans="1:33" ht="27" customHeight="1">
      <c r="A27" s="1"/>
      <c r="B27" s="74"/>
      <c r="C27" s="56"/>
      <c r="D27" s="53"/>
      <c r="E27" s="54"/>
      <c r="F27" s="68"/>
      <c r="G27" s="57"/>
      <c r="H27" s="48"/>
      <c r="I27" s="48"/>
      <c r="J27" s="71"/>
      <c r="K27" s="15"/>
      <c r="L27" s="15"/>
      <c r="M27" s="48"/>
      <c r="N27" s="48"/>
      <c r="O27" s="48"/>
      <c r="P27" s="19"/>
      <c r="Q27" s="76">
        <f t="shared" si="0"/>
        <v>0</v>
      </c>
      <c r="R27" s="76">
        <f t="shared" si="1"/>
        <v>0</v>
      </c>
      <c r="S27" s="81">
        <f t="shared" si="2"/>
        <v>0</v>
      </c>
      <c r="T27" s="1"/>
      <c r="U27" s="4"/>
      <c r="V27" s="4"/>
      <c r="W27" s="4"/>
      <c r="X27" s="4"/>
      <c r="Y27" s="4"/>
      <c r="Z27" s="4"/>
      <c r="AA27" s="4"/>
      <c r="AB27" s="4"/>
      <c r="AC27" s="1"/>
      <c r="AD27" s="1"/>
      <c r="AE27" s="1"/>
      <c r="AF27" s="4"/>
      <c r="AG27" s="1"/>
    </row>
    <row r="28" spans="1:33" ht="27" customHeight="1">
      <c r="A28" s="1"/>
      <c r="B28" s="74"/>
      <c r="C28" s="56"/>
      <c r="D28" s="53"/>
      <c r="E28" s="54"/>
      <c r="F28" s="68"/>
      <c r="G28" s="57"/>
      <c r="H28" s="48"/>
      <c r="I28" s="48"/>
      <c r="J28" s="71"/>
      <c r="K28" s="15"/>
      <c r="L28" s="15"/>
      <c r="M28" s="48"/>
      <c r="N28" s="48"/>
      <c r="O28" s="48"/>
      <c r="P28" s="19"/>
      <c r="Q28" s="76">
        <f t="shared" si="0"/>
        <v>0</v>
      </c>
      <c r="R28" s="76">
        <f t="shared" si="1"/>
        <v>0</v>
      </c>
      <c r="S28" s="81">
        <f t="shared" si="2"/>
        <v>0</v>
      </c>
      <c r="T28" s="1"/>
      <c r="U28" s="4"/>
      <c r="V28" s="4"/>
      <c r="W28" s="4"/>
      <c r="X28" s="4"/>
      <c r="Y28" s="4"/>
      <c r="Z28" s="4"/>
      <c r="AA28" s="4"/>
      <c r="AB28" s="4"/>
      <c r="AC28" s="1"/>
      <c r="AD28" s="1"/>
      <c r="AE28" s="1"/>
      <c r="AF28" s="4"/>
      <c r="AG28" s="1"/>
    </row>
    <row r="29" spans="1:33" ht="27" customHeight="1">
      <c r="A29" s="1"/>
      <c r="B29" s="74"/>
      <c r="C29" s="56"/>
      <c r="D29" s="53"/>
      <c r="E29" s="54"/>
      <c r="F29" s="68"/>
      <c r="G29" s="57"/>
      <c r="H29" s="48"/>
      <c r="I29" s="48"/>
      <c r="J29" s="71"/>
      <c r="K29" s="15"/>
      <c r="L29" s="15"/>
      <c r="M29" s="48"/>
      <c r="N29" s="48"/>
      <c r="O29" s="48"/>
      <c r="P29" s="19"/>
      <c r="Q29" s="76">
        <f t="shared" si="0"/>
        <v>0</v>
      </c>
      <c r="R29" s="76">
        <f t="shared" si="1"/>
        <v>0</v>
      </c>
      <c r="S29" s="81">
        <f t="shared" si="2"/>
        <v>0</v>
      </c>
      <c r="T29" s="1"/>
      <c r="U29" s="4"/>
      <c r="V29" s="4"/>
      <c r="W29" s="4"/>
      <c r="X29" s="4"/>
      <c r="Y29" s="4"/>
      <c r="Z29" s="4"/>
      <c r="AA29" s="4"/>
      <c r="AB29" s="4"/>
      <c r="AC29" s="1"/>
      <c r="AD29" s="1"/>
      <c r="AE29" s="1"/>
      <c r="AF29" s="4"/>
      <c r="AG29" s="1"/>
    </row>
    <row r="30" spans="1:33" ht="27" customHeight="1">
      <c r="A30" s="1"/>
      <c r="B30" s="74"/>
      <c r="C30" s="56"/>
      <c r="D30" s="53"/>
      <c r="E30" s="54"/>
      <c r="F30" s="68"/>
      <c r="G30" s="57"/>
      <c r="H30" s="48"/>
      <c r="I30" s="48"/>
      <c r="J30" s="71"/>
      <c r="K30" s="15"/>
      <c r="L30" s="15"/>
      <c r="M30" s="48"/>
      <c r="N30" s="48"/>
      <c r="O30" s="48"/>
      <c r="P30" s="19"/>
      <c r="Q30" s="76">
        <f t="shared" si="0"/>
        <v>0</v>
      </c>
      <c r="R30" s="76">
        <f t="shared" si="1"/>
        <v>0</v>
      </c>
      <c r="S30" s="81">
        <f t="shared" si="2"/>
        <v>0</v>
      </c>
      <c r="T30" s="1"/>
      <c r="U30" s="4"/>
      <c r="V30" s="4"/>
      <c r="W30" s="4"/>
      <c r="X30" s="4"/>
      <c r="Y30" s="4"/>
      <c r="Z30" s="4"/>
      <c r="AA30" s="4"/>
      <c r="AB30" s="4"/>
      <c r="AC30" s="1"/>
      <c r="AD30" s="1"/>
      <c r="AE30" s="1"/>
      <c r="AF30" s="4"/>
      <c r="AG30" s="1"/>
    </row>
    <row r="31" spans="1:33" ht="27" customHeight="1">
      <c r="A31" s="1"/>
      <c r="B31" s="74"/>
      <c r="C31" s="56"/>
      <c r="D31" s="53"/>
      <c r="E31" s="54"/>
      <c r="F31" s="68"/>
      <c r="G31" s="57"/>
      <c r="H31" s="48"/>
      <c r="I31" s="48"/>
      <c r="J31" s="71"/>
      <c r="K31" s="15"/>
      <c r="L31" s="15"/>
      <c r="M31" s="48"/>
      <c r="N31" s="48"/>
      <c r="O31" s="48"/>
      <c r="P31" s="19"/>
      <c r="Q31" s="76">
        <f t="shared" si="0"/>
        <v>0</v>
      </c>
      <c r="R31" s="76">
        <f t="shared" si="1"/>
        <v>0</v>
      </c>
      <c r="S31" s="81">
        <f t="shared" si="2"/>
        <v>0</v>
      </c>
      <c r="T31" s="1"/>
      <c r="U31" s="4"/>
      <c r="V31" s="4"/>
      <c r="W31" s="4"/>
      <c r="X31" s="4"/>
      <c r="Y31" s="4"/>
      <c r="Z31" s="4"/>
      <c r="AA31" s="4"/>
      <c r="AB31" s="4"/>
      <c r="AC31" s="1"/>
      <c r="AD31" s="1"/>
      <c r="AE31" s="1"/>
      <c r="AF31" s="4"/>
      <c r="AG31" s="1"/>
    </row>
    <row r="32" spans="1:33" ht="27" customHeight="1">
      <c r="A32" s="1"/>
      <c r="B32" s="74"/>
      <c r="C32" s="56"/>
      <c r="D32" s="53"/>
      <c r="E32" s="54"/>
      <c r="F32" s="68"/>
      <c r="G32" s="57"/>
      <c r="H32" s="48"/>
      <c r="I32" s="48"/>
      <c r="J32" s="71"/>
      <c r="K32" s="15"/>
      <c r="L32" s="15"/>
      <c r="M32" s="48"/>
      <c r="N32" s="48"/>
      <c r="O32" s="48"/>
      <c r="P32" s="19"/>
      <c r="Q32" s="76">
        <f t="shared" si="0"/>
        <v>0</v>
      </c>
      <c r="R32" s="76">
        <f t="shared" si="1"/>
        <v>0</v>
      </c>
      <c r="S32" s="81">
        <f t="shared" si="2"/>
        <v>0</v>
      </c>
      <c r="T32" s="1"/>
      <c r="U32" s="4"/>
      <c r="V32" s="4"/>
      <c r="W32" s="4"/>
      <c r="X32" s="4"/>
      <c r="Y32" s="4"/>
      <c r="Z32" s="4"/>
      <c r="AA32" s="4"/>
      <c r="AB32" s="4"/>
      <c r="AC32" s="1"/>
      <c r="AD32" s="1"/>
      <c r="AE32" s="1"/>
      <c r="AF32" s="4"/>
      <c r="AG32" s="1"/>
    </row>
    <row r="33" spans="1:33" ht="27" customHeight="1">
      <c r="A33" s="1"/>
      <c r="B33" s="74"/>
      <c r="C33" s="56"/>
      <c r="D33" s="53"/>
      <c r="E33" s="54"/>
      <c r="F33" s="68"/>
      <c r="G33" s="57"/>
      <c r="H33" s="48"/>
      <c r="I33" s="48"/>
      <c r="J33" s="71"/>
      <c r="K33" s="15"/>
      <c r="L33" s="15"/>
      <c r="M33" s="48"/>
      <c r="N33" s="48"/>
      <c r="O33" s="48"/>
      <c r="P33" s="19"/>
      <c r="Q33" s="76">
        <f t="shared" si="0"/>
        <v>0</v>
      </c>
      <c r="R33" s="76">
        <f t="shared" si="1"/>
        <v>0</v>
      </c>
      <c r="S33" s="81">
        <f t="shared" si="2"/>
        <v>0</v>
      </c>
      <c r="T33" s="1"/>
      <c r="U33" s="4"/>
      <c r="V33" s="4"/>
      <c r="W33" s="4"/>
      <c r="X33" s="4"/>
      <c r="Y33" s="4"/>
      <c r="Z33" s="4"/>
      <c r="AA33" s="4"/>
      <c r="AB33" s="4"/>
      <c r="AC33" s="1"/>
      <c r="AD33" s="1"/>
      <c r="AE33" s="1"/>
      <c r="AF33" s="4"/>
      <c r="AG33" s="1"/>
    </row>
    <row r="34" spans="1:33" ht="27" customHeight="1">
      <c r="A34" s="1"/>
      <c r="B34" s="74"/>
      <c r="C34" s="56"/>
      <c r="D34" s="53"/>
      <c r="E34" s="54"/>
      <c r="F34" s="68"/>
      <c r="G34" s="57"/>
      <c r="H34" s="48"/>
      <c r="I34" s="48"/>
      <c r="J34" s="71"/>
      <c r="K34" s="15"/>
      <c r="L34" s="15"/>
      <c r="M34" s="48"/>
      <c r="N34" s="48"/>
      <c r="O34" s="48"/>
      <c r="P34" s="19"/>
      <c r="Q34" s="76">
        <f t="shared" si="0"/>
        <v>0</v>
      </c>
      <c r="R34" s="76">
        <f t="shared" si="1"/>
        <v>0</v>
      </c>
      <c r="S34" s="81">
        <f t="shared" si="2"/>
        <v>0</v>
      </c>
      <c r="T34" s="1"/>
      <c r="U34" s="4"/>
      <c r="V34" s="4"/>
      <c r="W34" s="4"/>
      <c r="X34" s="4"/>
      <c r="Y34" s="4"/>
      <c r="Z34" s="4"/>
      <c r="AA34" s="4"/>
      <c r="AB34" s="4"/>
      <c r="AC34" s="1"/>
      <c r="AD34" s="1"/>
      <c r="AE34" s="1"/>
      <c r="AF34" s="4"/>
      <c r="AG34" s="1"/>
    </row>
    <row r="35" spans="1:33" ht="27" customHeight="1">
      <c r="A35" s="1"/>
      <c r="B35" s="74"/>
      <c r="C35" s="56"/>
      <c r="D35" s="53"/>
      <c r="E35" s="54"/>
      <c r="F35" s="68"/>
      <c r="G35" s="57"/>
      <c r="H35" s="48"/>
      <c r="I35" s="48"/>
      <c r="J35" s="71"/>
      <c r="K35" s="15"/>
      <c r="L35" s="15"/>
      <c r="M35" s="48"/>
      <c r="N35" s="48"/>
      <c r="O35" s="48"/>
      <c r="P35" s="19"/>
      <c r="Q35" s="76">
        <f t="shared" si="0"/>
        <v>0</v>
      </c>
      <c r="R35" s="76">
        <f t="shared" si="1"/>
        <v>0</v>
      </c>
      <c r="S35" s="81">
        <f t="shared" si="2"/>
        <v>0</v>
      </c>
      <c r="T35" s="1"/>
      <c r="U35" s="4"/>
      <c r="V35" s="4"/>
      <c r="W35" s="4"/>
      <c r="X35" s="4"/>
      <c r="Y35" s="4"/>
      <c r="Z35" s="4"/>
      <c r="AA35" s="4"/>
      <c r="AB35" s="4"/>
      <c r="AC35" s="1"/>
      <c r="AD35" s="1"/>
      <c r="AE35" s="1"/>
      <c r="AF35" s="4"/>
      <c r="AG35" s="1"/>
    </row>
    <row r="36" spans="1:33" ht="27" customHeight="1">
      <c r="A36" s="1"/>
      <c r="B36" s="74"/>
      <c r="C36" s="56"/>
      <c r="D36" s="53"/>
      <c r="E36" s="54"/>
      <c r="F36" s="68"/>
      <c r="G36" s="57"/>
      <c r="H36" s="48"/>
      <c r="I36" s="48"/>
      <c r="J36" s="71"/>
      <c r="K36" s="15"/>
      <c r="L36" s="15"/>
      <c r="M36" s="48"/>
      <c r="N36" s="48"/>
      <c r="O36" s="48"/>
      <c r="P36" s="19"/>
      <c r="Q36" s="76">
        <f t="shared" si="0"/>
        <v>0</v>
      </c>
      <c r="R36" s="76">
        <f t="shared" si="1"/>
        <v>0</v>
      </c>
      <c r="S36" s="81">
        <f t="shared" si="2"/>
        <v>0</v>
      </c>
      <c r="T36" s="1"/>
      <c r="U36" s="4"/>
      <c r="V36" s="4"/>
      <c r="W36" s="4"/>
      <c r="X36" s="4"/>
      <c r="Y36" s="4"/>
      <c r="Z36" s="4"/>
      <c r="AA36" s="4"/>
      <c r="AB36" s="4"/>
      <c r="AC36" s="1"/>
      <c r="AD36" s="1"/>
      <c r="AE36" s="1"/>
      <c r="AF36" s="4"/>
      <c r="AG36" s="1"/>
    </row>
    <row r="37" spans="1:33" ht="27" customHeight="1">
      <c r="A37" s="1"/>
      <c r="B37" s="74"/>
      <c r="C37" s="56"/>
      <c r="D37" s="53"/>
      <c r="E37" s="54"/>
      <c r="F37" s="68"/>
      <c r="G37" s="57"/>
      <c r="H37" s="48"/>
      <c r="I37" s="48"/>
      <c r="J37" s="71"/>
      <c r="K37" s="15"/>
      <c r="L37" s="15"/>
      <c r="M37" s="48"/>
      <c r="N37" s="48"/>
      <c r="O37" s="48"/>
      <c r="P37" s="19"/>
      <c r="Q37" s="76">
        <f t="shared" si="0"/>
        <v>0</v>
      </c>
      <c r="R37" s="76">
        <f t="shared" si="1"/>
        <v>0</v>
      </c>
      <c r="S37" s="81">
        <f t="shared" si="2"/>
        <v>0</v>
      </c>
      <c r="T37" s="1"/>
      <c r="U37" s="4"/>
      <c r="V37" s="4"/>
      <c r="W37" s="4"/>
      <c r="X37" s="4"/>
      <c r="Y37" s="4"/>
      <c r="Z37" s="4"/>
      <c r="AA37" s="4"/>
      <c r="AB37" s="4"/>
      <c r="AC37" s="1"/>
      <c r="AD37" s="1"/>
      <c r="AE37" s="1"/>
      <c r="AF37" s="4"/>
      <c r="AG37" s="1"/>
    </row>
    <row r="38" spans="1:33" ht="27" customHeight="1" thickBot="1">
      <c r="A38" s="1"/>
      <c r="B38" s="75"/>
      <c r="C38" s="58"/>
      <c r="D38" s="59"/>
      <c r="E38" s="60"/>
      <c r="F38" s="69"/>
      <c r="G38" s="61"/>
      <c r="H38" s="49"/>
      <c r="I38" s="49"/>
      <c r="J38" s="72"/>
      <c r="K38" s="16"/>
      <c r="L38" s="16"/>
      <c r="M38" s="49"/>
      <c r="N38" s="49"/>
      <c r="O38" s="49"/>
      <c r="P38" s="20"/>
      <c r="Q38" s="42">
        <f>SUM(G38:L38)</f>
        <v>0</v>
      </c>
      <c r="R38" s="42">
        <f>IF(F38=1,K38+M38+N38+O38,IF(F38=2,K38+M38+N38+O38,IF(F38=3,K38+M38+N38+O38,IF(F38=4,K38+M38+N38+O38,IF(F38=5,L38+M38+N38+O38,IF(F38=6,L38+M38+N38+O38,0))))))</f>
        <v>0</v>
      </c>
      <c r="S38" s="82">
        <f>IF(F38=1,K38+M38+N38+O38+P38,IF(F38=2,K38+M38+N38+O38+P38,IF(F38=3,K38+M38+N38+O38+P38,IF(F38=4,K38+N38+O38+P38+M38,IF(F38=5,SUM(L38:P38),IF(F38=6,SUM(L38:P38),0))))))</f>
        <v>0</v>
      </c>
      <c r="T38" s="1"/>
      <c r="U38" s="4"/>
      <c r="V38" s="4"/>
      <c r="W38" s="4"/>
      <c r="X38" s="4"/>
      <c r="Y38" s="4"/>
      <c r="Z38" s="4"/>
      <c r="AA38" s="4"/>
      <c r="AB38" s="4"/>
      <c r="AC38" s="1"/>
      <c r="AD38" s="1"/>
      <c r="AE38" s="1"/>
      <c r="AF38" s="4"/>
      <c r="AG38" s="1"/>
    </row>
    <row r="39" spans="1:33" ht="15" customHeight="1">
      <c r="A39" s="1"/>
      <c r="B39" s="85" t="s">
        <v>52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0" customFormat="1" ht="24" customHeight="1">
      <c r="A40" s="5"/>
      <c r="B40" s="62" t="s">
        <v>12</v>
      </c>
      <c r="C40" s="21"/>
      <c r="D40" s="65"/>
      <c r="E40" s="65"/>
      <c r="F40" s="65"/>
      <c r="G40" s="62" t="s">
        <v>32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6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8" customHeight="1">
      <c r="A44" s="1"/>
      <c r="B44" s="1"/>
      <c r="C44" s="64"/>
      <c r="D44" s="64"/>
      <c r="E44" s="64"/>
      <c r="F44" s="64"/>
      <c r="G44" s="6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8" customHeight="1">
      <c r="A45" s="1"/>
      <c r="B45" s="1"/>
      <c r="C45" s="64"/>
      <c r="D45" s="64"/>
      <c r="E45" s="64"/>
      <c r="F45" s="64"/>
      <c r="G45" s="6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66" customHeight="1" hidden="1">
      <c r="A46" s="1"/>
      <c r="B46" s="88"/>
      <c r="C46" s="101"/>
      <c r="D46" s="101"/>
      <c r="E46" s="101"/>
      <c r="F46" s="101"/>
      <c r="G46" s="89" t="str">
        <f>G12</f>
        <v>1. Schiesstag</v>
      </c>
      <c r="H46" s="89" t="str">
        <f aca="true" t="shared" si="3" ref="H46:P46">H12</f>
        <v>2. Schiesstag</v>
      </c>
      <c r="I46" s="89" t="str">
        <f t="shared" si="3"/>
        <v>3. Schiesstag</v>
      </c>
      <c r="J46" s="89" t="str">
        <f t="shared" si="3"/>
        <v>4. Schiesstag</v>
      </c>
      <c r="K46" s="89" t="str">
        <f t="shared" si="3"/>
        <v>5. Schiesstag</v>
      </c>
      <c r="L46" s="89" t="str">
        <f t="shared" si="3"/>
        <v>6. Schiesstag</v>
      </c>
      <c r="M46" s="89" t="str">
        <f t="shared" si="3"/>
        <v>JS-Wettschiessen</v>
      </c>
      <c r="N46" s="89" t="str">
        <f t="shared" si="3"/>
        <v>Obligatorisch</v>
      </c>
      <c r="O46" s="89" t="str">
        <f t="shared" si="3"/>
        <v>Feldschiessen</v>
      </c>
      <c r="P46" s="90" t="str">
        <f t="shared" si="3"/>
        <v>Bezirks-           Wettschiessen</v>
      </c>
      <c r="Q46" s="124" t="str">
        <f>Q12</f>
        <v>Total   A+B+C+D+E+F</v>
      </c>
      <c r="R46" s="124" t="str">
        <f>R12</f>
        <v>Total   (E o. F) +H+G+I</v>
      </c>
      <c r="S46" s="124" t="str">
        <f>S12</f>
        <v>Total   F+G+H+I+J</v>
      </c>
      <c r="T46" s="1"/>
      <c r="U46" s="1"/>
      <c r="V46" s="95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8" ht="18" customHeight="1" hidden="1">
      <c r="A47" s="1"/>
      <c r="B47" s="88"/>
      <c r="C47" s="88"/>
      <c r="D47" s="88"/>
      <c r="E47" s="88"/>
      <c r="F47" s="88"/>
      <c r="G47" s="102" t="str">
        <f>G13</f>
        <v>A</v>
      </c>
      <c r="H47" s="102" t="str">
        <f aca="true" t="shared" si="4" ref="H47:P47">H13</f>
        <v>B</v>
      </c>
      <c r="I47" s="102" t="str">
        <f t="shared" si="4"/>
        <v>C</v>
      </c>
      <c r="J47" s="102" t="str">
        <f t="shared" si="4"/>
        <v>D</v>
      </c>
      <c r="K47" s="102" t="str">
        <f t="shared" si="4"/>
        <v>E</v>
      </c>
      <c r="L47" s="102" t="str">
        <f t="shared" si="4"/>
        <v>F</v>
      </c>
      <c r="M47" s="102" t="str">
        <f t="shared" si="4"/>
        <v>G</v>
      </c>
      <c r="N47" s="102" t="str">
        <f t="shared" si="4"/>
        <v>H</v>
      </c>
      <c r="O47" s="102" t="str">
        <f t="shared" si="4"/>
        <v>I</v>
      </c>
      <c r="P47" s="102" t="str">
        <f t="shared" si="4"/>
        <v>J</v>
      </c>
      <c r="Q47" s="124"/>
      <c r="R47" s="124"/>
      <c r="S47" s="124"/>
      <c r="T47" s="1"/>
      <c r="U47" s="1"/>
      <c r="V47" s="104">
        <f>R1</f>
        <v>2022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6">
        <f>IF($F14=4,P14&gt;=P$51,IF($F14=3,P14&gt;=P$50,IF($F14=2,P14&gt;=P$49,IF($F14=1,P14&gt;=P$48,IF($F14=5,P14&gt;=P$52,IF($F14=6,P14&gt;=P$53,""))))))</f>
      </c>
      <c r="AI47" s="6">
        <f>IF($F14=4,Q14&gt;=Q$51,IF($F14=3,Q14&gt;=Q$50,IF($F14=2,Q14&gt;=Q$49,IF($F14=1,Q14&gt;=Q$48,IF($F14=5,Q14&gt;=Q$52,IF($F14=6,Q14&gt;=Q$53,""))))))</f>
      </c>
      <c r="AJ47" s="6">
        <f>IF($F14=4,R14&gt;=R$51,IF($F14=3,R14&gt;=R$50,IF($F14=2,R14&gt;=R$49,IF($F14=1,R14&gt;=R$48,IF($F14=5,R14&gt;=R$52,IF($F14=6,R14&gt;=R$53,""))))))</f>
      </c>
      <c r="AK47" s="6">
        <f>IF($F14=4,S14&gt;=S$51,IF($F14=3,S14&gt;=S$50,IF($F14=2,S14&gt;=S$49,IF($F14=1,S14&gt;=S$48,IF($F14=5,S14&gt;=S$52,IF($F14=6,S14&gt;=S$53,""))))))</f>
      </c>
      <c r="AL47" s="6">
        <f>IF($F14=4,O14&gt;=O$51,IF($F14=3,O14&gt;=O$50,IF($F14=2,O14&gt;=O$49,IF($F14=1,O14&gt;=O$48,IF($F14=5,O14&gt;=O$52,IF($F14=6,O14&gt;=O$53,""))))))</f>
      </c>
    </row>
    <row r="48" spans="1:33" ht="15" customHeight="1" hidden="1">
      <c r="A48" s="1"/>
      <c r="B48" s="95"/>
      <c r="C48" s="95"/>
      <c r="D48" s="100" t="s">
        <v>49</v>
      </c>
      <c r="E48" s="140">
        <v>1</v>
      </c>
      <c r="F48" s="140"/>
      <c r="G48" s="96">
        <v>101</v>
      </c>
      <c r="H48" s="96">
        <v>101</v>
      </c>
      <c r="I48" s="96">
        <v>101</v>
      </c>
      <c r="J48" s="96">
        <v>101</v>
      </c>
      <c r="K48" s="96">
        <v>201</v>
      </c>
      <c r="L48" s="96">
        <v>201</v>
      </c>
      <c r="M48" s="96">
        <v>75</v>
      </c>
      <c r="N48" s="96">
        <v>63</v>
      </c>
      <c r="O48" s="96">
        <v>54</v>
      </c>
      <c r="P48" s="96">
        <v>81</v>
      </c>
      <c r="Q48" s="96">
        <v>481</v>
      </c>
      <c r="R48" s="96">
        <v>340</v>
      </c>
      <c r="S48" s="96">
        <v>508</v>
      </c>
      <c r="T48" s="1"/>
      <c r="U48" s="2"/>
      <c r="V48" s="141" t="s">
        <v>51</v>
      </c>
      <c r="W48" s="1"/>
      <c r="X48" s="2"/>
      <c r="Y48" s="2"/>
      <c r="Z48" s="2"/>
      <c r="AA48" s="2"/>
      <c r="AB48" s="2"/>
      <c r="AC48" s="1"/>
      <c r="AD48" s="1"/>
      <c r="AE48" s="1"/>
      <c r="AF48" s="1"/>
      <c r="AG48" s="1"/>
    </row>
    <row r="49" spans="1:33" ht="15" customHeight="1" hidden="1">
      <c r="A49" s="1"/>
      <c r="B49" s="95"/>
      <c r="C49" s="95"/>
      <c r="D49" s="100" t="s">
        <v>49</v>
      </c>
      <c r="E49" s="140">
        <v>2</v>
      </c>
      <c r="F49" s="140"/>
      <c r="G49" s="96">
        <v>101</v>
      </c>
      <c r="H49" s="96">
        <v>101</v>
      </c>
      <c r="I49" s="96">
        <v>101</v>
      </c>
      <c r="J49" s="96">
        <v>101</v>
      </c>
      <c r="K49" s="96">
        <v>201</v>
      </c>
      <c r="L49" s="96">
        <v>201</v>
      </c>
      <c r="M49" s="96">
        <v>75</v>
      </c>
      <c r="N49" s="96">
        <v>63</v>
      </c>
      <c r="O49" s="96">
        <v>54</v>
      </c>
      <c r="P49" s="96">
        <v>81</v>
      </c>
      <c r="Q49" s="96">
        <v>481</v>
      </c>
      <c r="R49" s="96">
        <v>340</v>
      </c>
      <c r="S49" s="96">
        <v>508</v>
      </c>
      <c r="T49" s="1"/>
      <c r="U49" s="2"/>
      <c r="V49" s="141"/>
      <c r="W49" s="1"/>
      <c r="X49" s="2"/>
      <c r="Y49" s="2"/>
      <c r="Z49" s="2"/>
      <c r="AA49" s="2"/>
      <c r="AB49" s="2"/>
      <c r="AC49" s="1"/>
      <c r="AD49" s="1"/>
      <c r="AE49" s="1"/>
      <c r="AF49" s="1"/>
      <c r="AG49" s="1"/>
    </row>
    <row r="50" spans="1:33" ht="15" customHeight="1" hidden="1">
      <c r="A50" s="1"/>
      <c r="B50" s="95"/>
      <c r="C50" s="95"/>
      <c r="D50" s="100" t="s">
        <v>49</v>
      </c>
      <c r="E50" s="140">
        <v>3</v>
      </c>
      <c r="F50" s="140"/>
      <c r="G50" s="96">
        <v>101</v>
      </c>
      <c r="H50" s="96">
        <v>101</v>
      </c>
      <c r="I50" s="96">
        <v>101</v>
      </c>
      <c r="J50" s="96">
        <v>101</v>
      </c>
      <c r="K50" s="96">
        <v>201</v>
      </c>
      <c r="L50" s="96">
        <v>201</v>
      </c>
      <c r="M50" s="96">
        <v>76</v>
      </c>
      <c r="N50" s="96">
        <v>64</v>
      </c>
      <c r="O50" s="96">
        <v>55</v>
      </c>
      <c r="P50" s="96">
        <v>82</v>
      </c>
      <c r="Q50" s="96">
        <v>640</v>
      </c>
      <c r="R50" s="96">
        <v>340</v>
      </c>
      <c r="S50" s="96">
        <v>508</v>
      </c>
      <c r="T50" s="1"/>
      <c r="U50" s="2"/>
      <c r="V50" s="141"/>
      <c r="W50" s="1"/>
      <c r="X50" s="2"/>
      <c r="Y50" s="2"/>
      <c r="Z50" s="2"/>
      <c r="AA50" s="2"/>
      <c r="AB50" s="2"/>
      <c r="AC50" s="1"/>
      <c r="AD50" s="1"/>
      <c r="AE50" s="1"/>
      <c r="AF50" s="1"/>
      <c r="AG50" s="1"/>
    </row>
    <row r="51" spans="1:33" ht="15" customHeight="1" hidden="1">
      <c r="A51" s="1"/>
      <c r="B51" s="95"/>
      <c r="C51" s="95"/>
      <c r="D51" s="100" t="s">
        <v>49</v>
      </c>
      <c r="E51" s="140">
        <v>4</v>
      </c>
      <c r="F51" s="140"/>
      <c r="G51" s="96">
        <v>101</v>
      </c>
      <c r="H51" s="96">
        <v>101</v>
      </c>
      <c r="I51" s="96">
        <v>101</v>
      </c>
      <c r="J51" s="96">
        <v>101</v>
      </c>
      <c r="K51" s="96">
        <v>201</v>
      </c>
      <c r="L51" s="96">
        <v>201</v>
      </c>
      <c r="M51" s="96">
        <v>78</v>
      </c>
      <c r="N51" s="96">
        <v>64</v>
      </c>
      <c r="O51" s="96">
        <v>55</v>
      </c>
      <c r="P51" s="96">
        <v>82</v>
      </c>
      <c r="Q51" s="96">
        <v>640</v>
      </c>
      <c r="R51" s="96">
        <v>340</v>
      </c>
      <c r="S51" s="96">
        <v>508</v>
      </c>
      <c r="T51" s="1"/>
      <c r="U51" s="2"/>
      <c r="V51" s="141"/>
      <c r="W51" s="1"/>
      <c r="X51" s="2"/>
      <c r="Y51" s="2"/>
      <c r="Z51" s="2"/>
      <c r="AA51" s="2"/>
      <c r="AB51" s="2"/>
      <c r="AC51" s="1"/>
      <c r="AD51" s="1"/>
      <c r="AE51" s="1"/>
      <c r="AF51" s="1"/>
      <c r="AG51" s="1"/>
    </row>
    <row r="52" spans="1:33" ht="15" customHeight="1" hidden="1">
      <c r="A52" s="1"/>
      <c r="B52" s="95"/>
      <c r="C52" s="95"/>
      <c r="D52" s="100" t="s">
        <v>49</v>
      </c>
      <c r="E52" s="140">
        <v>5</v>
      </c>
      <c r="F52" s="140"/>
      <c r="G52" s="96">
        <v>101</v>
      </c>
      <c r="H52" s="96">
        <v>101</v>
      </c>
      <c r="I52" s="96">
        <v>101</v>
      </c>
      <c r="J52" s="96">
        <v>101</v>
      </c>
      <c r="K52" s="96">
        <v>201</v>
      </c>
      <c r="L52" s="96">
        <v>201</v>
      </c>
      <c r="M52" s="96">
        <v>80</v>
      </c>
      <c r="N52" s="96">
        <v>64</v>
      </c>
      <c r="O52" s="96">
        <v>55</v>
      </c>
      <c r="P52" s="96">
        <v>82</v>
      </c>
      <c r="Q52" s="96">
        <v>640</v>
      </c>
      <c r="R52" s="96">
        <v>340</v>
      </c>
      <c r="S52" s="96">
        <v>508</v>
      </c>
      <c r="T52" s="1"/>
      <c r="U52" s="2"/>
      <c r="V52" s="141"/>
      <c r="W52" s="1"/>
      <c r="X52" s="2"/>
      <c r="Y52" s="2"/>
      <c r="Z52" s="2"/>
      <c r="AA52" s="2"/>
      <c r="AB52" s="2"/>
      <c r="AC52" s="1"/>
      <c r="AD52" s="1"/>
      <c r="AE52" s="1"/>
      <c r="AF52" s="1"/>
      <c r="AG52" s="1"/>
    </row>
    <row r="53" spans="1:33" ht="15" customHeight="1" hidden="1">
      <c r="A53" s="1"/>
      <c r="B53" s="95"/>
      <c r="C53" s="95"/>
      <c r="D53" s="100" t="s">
        <v>49</v>
      </c>
      <c r="E53" s="140">
        <v>6</v>
      </c>
      <c r="F53" s="140"/>
      <c r="G53" s="96">
        <v>101</v>
      </c>
      <c r="H53" s="96">
        <v>101</v>
      </c>
      <c r="I53" s="96">
        <v>101</v>
      </c>
      <c r="J53" s="96">
        <v>101</v>
      </c>
      <c r="K53" s="96">
        <v>201</v>
      </c>
      <c r="L53" s="96">
        <v>201</v>
      </c>
      <c r="M53" s="96">
        <v>82</v>
      </c>
      <c r="N53" s="96">
        <v>64</v>
      </c>
      <c r="O53" s="96">
        <v>55</v>
      </c>
      <c r="P53" s="96">
        <v>82</v>
      </c>
      <c r="Q53" s="96">
        <v>640</v>
      </c>
      <c r="R53" s="96">
        <v>340</v>
      </c>
      <c r="S53" s="96">
        <v>508</v>
      </c>
      <c r="T53" s="1"/>
      <c r="U53" s="2"/>
      <c r="V53" s="141"/>
      <c r="W53" s="1"/>
      <c r="X53" s="2"/>
      <c r="Y53" s="2"/>
      <c r="Z53" s="2"/>
      <c r="AA53" s="2"/>
      <c r="AB53" s="2"/>
      <c r="AC53" s="1"/>
      <c r="AD53" s="1"/>
      <c r="AE53" s="1"/>
      <c r="AF53" s="1"/>
      <c r="AG53" s="1"/>
    </row>
    <row r="54" spans="1:33" ht="15" customHeight="1" hidden="1">
      <c r="A54" s="1"/>
      <c r="B54" s="95"/>
      <c r="C54" s="95"/>
      <c r="D54" s="99" t="s">
        <v>50</v>
      </c>
      <c r="E54" s="139">
        <v>1</v>
      </c>
      <c r="F54" s="139"/>
      <c r="G54" s="97">
        <v>70</v>
      </c>
      <c r="H54" s="97">
        <v>40</v>
      </c>
      <c r="I54" s="97">
        <v>72</v>
      </c>
      <c r="J54" s="97">
        <v>100</v>
      </c>
      <c r="K54" s="97">
        <v>150</v>
      </c>
      <c r="L54" s="97">
        <v>0</v>
      </c>
      <c r="M54" s="97">
        <v>100</v>
      </c>
      <c r="N54" s="97">
        <v>85</v>
      </c>
      <c r="O54" s="97">
        <v>72</v>
      </c>
      <c r="P54" s="97">
        <v>100</v>
      </c>
      <c r="Q54" s="97">
        <f aca="true" t="shared" si="5" ref="Q54:Q59">SUM(G54:L54)</f>
        <v>432</v>
      </c>
      <c r="R54" s="98">
        <f>K54+M54+N54+O54</f>
        <v>407</v>
      </c>
      <c r="S54" s="98">
        <f>K54+N54+O54+P54+M54</f>
        <v>507</v>
      </c>
      <c r="T54" s="1"/>
      <c r="U54" s="2"/>
      <c r="V54" s="103">
        <f>IF($R$1-2020&lt;0,$R$1-2020+100,$R$1-2020)</f>
        <v>2</v>
      </c>
      <c r="W54" s="1"/>
      <c r="X54" s="2"/>
      <c r="Y54" s="2"/>
      <c r="Z54" s="2"/>
      <c r="AA54" s="2"/>
      <c r="AB54" s="2"/>
      <c r="AC54" s="1"/>
      <c r="AD54" s="1"/>
      <c r="AE54" s="1"/>
      <c r="AF54" s="1"/>
      <c r="AG54" s="1"/>
    </row>
    <row r="55" spans="1:33" ht="15" customHeight="1" hidden="1">
      <c r="A55" s="1"/>
      <c r="B55" s="95"/>
      <c r="C55" s="95"/>
      <c r="D55" s="99" t="s">
        <v>50</v>
      </c>
      <c r="E55" s="139">
        <v>2</v>
      </c>
      <c r="F55" s="139"/>
      <c r="G55" s="97">
        <v>70</v>
      </c>
      <c r="H55" s="97">
        <v>40</v>
      </c>
      <c r="I55" s="97">
        <v>72</v>
      </c>
      <c r="J55" s="97">
        <v>100</v>
      </c>
      <c r="K55" s="97">
        <v>150</v>
      </c>
      <c r="L55" s="97">
        <v>0</v>
      </c>
      <c r="M55" s="97">
        <v>100</v>
      </c>
      <c r="N55" s="97">
        <v>85</v>
      </c>
      <c r="O55" s="97">
        <v>72</v>
      </c>
      <c r="P55" s="97">
        <v>100</v>
      </c>
      <c r="Q55" s="97">
        <f t="shared" si="5"/>
        <v>432</v>
      </c>
      <c r="R55" s="98">
        <f>K55+M55+N55+O55</f>
        <v>407</v>
      </c>
      <c r="S55" s="98">
        <f>K55+N55+O55+P55+M55</f>
        <v>507</v>
      </c>
      <c r="T55" s="1"/>
      <c r="U55" s="2"/>
      <c r="V55" s="103">
        <f>IF($R$1-2019&lt;0,$R$1-2019+100,$R$1-2019)</f>
        <v>3</v>
      </c>
      <c r="W55" s="1"/>
      <c r="X55" s="2"/>
      <c r="Y55" s="2"/>
      <c r="Z55" s="2"/>
      <c r="AA55" s="2"/>
      <c r="AB55" s="2"/>
      <c r="AC55" s="1"/>
      <c r="AD55" s="1"/>
      <c r="AE55" s="1"/>
      <c r="AF55" s="1"/>
      <c r="AG55" s="1"/>
    </row>
    <row r="56" spans="1:33" ht="15" customHeight="1" hidden="1">
      <c r="A56" s="1"/>
      <c r="B56" s="95"/>
      <c r="C56" s="95"/>
      <c r="D56" s="99" t="s">
        <v>50</v>
      </c>
      <c r="E56" s="139">
        <v>3</v>
      </c>
      <c r="F56" s="139"/>
      <c r="G56" s="97">
        <v>95</v>
      </c>
      <c r="H56" s="97">
        <v>36</v>
      </c>
      <c r="I56" s="97">
        <v>100</v>
      </c>
      <c r="J56" s="97">
        <v>99</v>
      </c>
      <c r="K56" s="97">
        <v>150</v>
      </c>
      <c r="L56" s="97">
        <v>0</v>
      </c>
      <c r="M56" s="97">
        <v>100</v>
      </c>
      <c r="N56" s="97">
        <v>85</v>
      </c>
      <c r="O56" s="97">
        <v>72</v>
      </c>
      <c r="P56" s="97">
        <v>100</v>
      </c>
      <c r="Q56" s="97">
        <f t="shared" si="5"/>
        <v>480</v>
      </c>
      <c r="R56" s="98">
        <f>K56+M56+N56+O56</f>
        <v>407</v>
      </c>
      <c r="S56" s="98">
        <f>K56+N56+O56+P56+M56</f>
        <v>507</v>
      </c>
      <c r="T56" s="1"/>
      <c r="U56" s="2"/>
      <c r="V56" s="103">
        <f>IF($R$1-2018&lt;0,$R$1-2018+100,$R$1-2018)</f>
        <v>4</v>
      </c>
      <c r="W56" s="1"/>
      <c r="X56" s="2"/>
      <c r="Y56" s="2"/>
      <c r="Z56" s="2"/>
      <c r="AA56" s="2"/>
      <c r="AB56" s="2"/>
      <c r="AC56" s="1"/>
      <c r="AD56" s="1"/>
      <c r="AE56" s="1"/>
      <c r="AF56" s="1"/>
      <c r="AG56" s="1"/>
    </row>
    <row r="57" spans="1:33" ht="15" customHeight="1" hidden="1">
      <c r="A57" s="1"/>
      <c r="B57" s="95"/>
      <c r="C57" s="95"/>
      <c r="D57" s="99" t="s">
        <v>50</v>
      </c>
      <c r="E57" s="139">
        <v>4</v>
      </c>
      <c r="F57" s="139"/>
      <c r="G57" s="97">
        <v>95</v>
      </c>
      <c r="H57" s="97">
        <v>36</v>
      </c>
      <c r="I57" s="97">
        <v>100</v>
      </c>
      <c r="J57" s="97">
        <v>99</v>
      </c>
      <c r="K57" s="97">
        <v>150</v>
      </c>
      <c r="L57" s="97">
        <v>0</v>
      </c>
      <c r="M57" s="97">
        <v>100</v>
      </c>
      <c r="N57" s="97">
        <v>85</v>
      </c>
      <c r="O57" s="97">
        <v>72</v>
      </c>
      <c r="P57" s="97">
        <v>100</v>
      </c>
      <c r="Q57" s="97">
        <f t="shared" si="5"/>
        <v>480</v>
      </c>
      <c r="R57" s="98">
        <f>K57+M57+N57+O57</f>
        <v>407</v>
      </c>
      <c r="S57" s="98">
        <f>K57+N57+O57+P57+M57</f>
        <v>507</v>
      </c>
      <c r="T57" s="1"/>
      <c r="U57" s="2"/>
      <c r="V57" s="103">
        <f>IF($R$1-2017&lt;0,$R$1-2017+100,$R$1-2017)</f>
        <v>5</v>
      </c>
      <c r="W57" s="1"/>
      <c r="X57" s="2"/>
      <c r="Y57" s="2"/>
      <c r="Z57" s="2"/>
      <c r="AA57" s="2"/>
      <c r="AB57" s="2"/>
      <c r="AC57" s="1"/>
      <c r="AD57" s="1"/>
      <c r="AE57" s="1"/>
      <c r="AF57" s="1"/>
      <c r="AG57" s="1"/>
    </row>
    <row r="58" spans="1:33" ht="15" customHeight="1" hidden="1">
      <c r="A58" s="1"/>
      <c r="B58" s="95"/>
      <c r="C58" s="95"/>
      <c r="D58" s="99" t="s">
        <v>50</v>
      </c>
      <c r="E58" s="139">
        <v>5</v>
      </c>
      <c r="F58" s="139"/>
      <c r="G58" s="97">
        <v>70</v>
      </c>
      <c r="H58" s="97">
        <v>100</v>
      </c>
      <c r="I58" s="97">
        <v>100</v>
      </c>
      <c r="J58" s="97">
        <v>99</v>
      </c>
      <c r="K58" s="97">
        <v>120</v>
      </c>
      <c r="L58" s="97">
        <v>150</v>
      </c>
      <c r="M58" s="97">
        <v>100</v>
      </c>
      <c r="N58" s="97">
        <v>85</v>
      </c>
      <c r="O58" s="97">
        <v>72</v>
      </c>
      <c r="P58" s="97">
        <v>100</v>
      </c>
      <c r="Q58" s="97">
        <f t="shared" si="5"/>
        <v>639</v>
      </c>
      <c r="R58" s="98">
        <f>L58+M58+N58+O58</f>
        <v>407</v>
      </c>
      <c r="S58" s="97">
        <f>L58+N58+O58+P58+M58</f>
        <v>507</v>
      </c>
      <c r="T58" s="1"/>
      <c r="U58" s="2"/>
      <c r="V58" s="103">
        <f>IF($R$1-2016&lt;0,$R$1-2016+100,$R$1-2016)</f>
        <v>6</v>
      </c>
      <c r="W58" s="1"/>
      <c r="X58" s="2"/>
      <c r="Y58" s="2"/>
      <c r="Z58" s="2"/>
      <c r="AA58" s="2"/>
      <c r="AB58" s="2"/>
      <c r="AC58" s="1"/>
      <c r="AD58" s="1"/>
      <c r="AE58" s="1"/>
      <c r="AF58" s="1"/>
      <c r="AG58" s="1"/>
    </row>
    <row r="59" spans="1:33" ht="15" customHeight="1" hidden="1">
      <c r="A59" s="1"/>
      <c r="B59" s="95"/>
      <c r="C59" s="95"/>
      <c r="D59" s="99" t="s">
        <v>50</v>
      </c>
      <c r="E59" s="139">
        <v>6</v>
      </c>
      <c r="F59" s="139"/>
      <c r="G59" s="97">
        <v>70</v>
      </c>
      <c r="H59" s="97">
        <v>100</v>
      </c>
      <c r="I59" s="97">
        <v>100</v>
      </c>
      <c r="J59" s="97">
        <v>99</v>
      </c>
      <c r="K59" s="97">
        <v>120</v>
      </c>
      <c r="L59" s="97">
        <v>150</v>
      </c>
      <c r="M59" s="97">
        <v>100</v>
      </c>
      <c r="N59" s="97">
        <v>85</v>
      </c>
      <c r="O59" s="97">
        <v>72</v>
      </c>
      <c r="P59" s="97">
        <v>100</v>
      </c>
      <c r="Q59" s="97">
        <f t="shared" si="5"/>
        <v>639</v>
      </c>
      <c r="R59" s="98">
        <f>L59+M59+N59+O59</f>
        <v>407</v>
      </c>
      <c r="S59" s="97">
        <f>L59+N59+O59+P59+M59</f>
        <v>507</v>
      </c>
      <c r="T59" s="1"/>
      <c r="U59" s="2"/>
      <c r="V59" s="103">
        <f>IF($R$1-2015&lt;0,$R$1-2015+100,$R$1-2015)</f>
        <v>7</v>
      </c>
      <c r="W59" s="1"/>
      <c r="X59" s="2"/>
      <c r="Y59" s="2"/>
      <c r="Z59" s="2"/>
      <c r="AA59" s="2"/>
      <c r="AB59" s="2"/>
      <c r="AC59" s="1"/>
      <c r="AD59" s="1"/>
      <c r="AE59" s="1"/>
      <c r="AF59" s="1"/>
      <c r="AG59" s="1"/>
    </row>
    <row r="60" spans="1:33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</sheetData>
  <sheetProtection password="CF49" sheet="1" selectLockedCells="1"/>
  <mergeCells count="35">
    <mergeCell ref="Q46:Q47"/>
    <mergeCell ref="R46:R47"/>
    <mergeCell ref="S46:S47"/>
    <mergeCell ref="V48:V53"/>
    <mergeCell ref="E54:F54"/>
    <mergeCell ref="E55:F55"/>
    <mergeCell ref="E59:F59"/>
    <mergeCell ref="E48:F48"/>
    <mergeCell ref="E49:F49"/>
    <mergeCell ref="E50:F50"/>
    <mergeCell ref="E51:F51"/>
    <mergeCell ref="E52:F52"/>
    <mergeCell ref="E53:F53"/>
    <mergeCell ref="E57:F57"/>
    <mergeCell ref="E58:F58"/>
    <mergeCell ref="E56:F56"/>
    <mergeCell ref="S12:S13"/>
    <mergeCell ref="H40:S40"/>
    <mergeCell ref="F12:F13"/>
    <mergeCell ref="C8:H8"/>
    <mergeCell ref="J8:S10"/>
    <mergeCell ref="C9:H9"/>
    <mergeCell ref="C10:H10"/>
    <mergeCell ref="B12:B13"/>
    <mergeCell ref="C12:C13"/>
    <mergeCell ref="D12:D13"/>
    <mergeCell ref="E12:E13"/>
    <mergeCell ref="Q12:Q13"/>
    <mergeCell ref="R12:R13"/>
    <mergeCell ref="R1:S1"/>
    <mergeCell ref="C3:H3"/>
    <mergeCell ref="J3:S6"/>
    <mergeCell ref="C5:H5"/>
    <mergeCell ref="C6:H6"/>
    <mergeCell ref="C7:H7"/>
  </mergeCells>
  <conditionalFormatting sqref="M14:M38">
    <cfRule type="expression" priority="122" dxfId="2" stopIfTrue="1">
      <formula>IF($F14=4,M14&gt;=M$51,IF($F14=3,M14&gt;=M$50,IF($F14=2,M14&gt;=M$49,IF($F14=1,M14&gt;=M$48,IF($F14=5,M14&gt;=M$52,IF($F14=6,M14&gt;=M$53,""))))))</formula>
    </cfRule>
  </conditionalFormatting>
  <conditionalFormatting sqref="G14:G38">
    <cfRule type="expression" priority="123" dxfId="2" stopIfTrue="1">
      <formula>IF(F14=4,G14&gt;=G$51,IF(F14=3,G14&gt;=G$50,IF(F14=2,G14&gt;=G$49,IF(F14=1,G14&gt;=G$48,IF(F14=5,G14&gt;=G$52,IF(F14=6,G14&gt;=G$53,""))))))</formula>
    </cfRule>
  </conditionalFormatting>
  <conditionalFormatting sqref="H14:H38">
    <cfRule type="expression" priority="124" dxfId="2" stopIfTrue="1">
      <formula>IF($F14=4,H14&gt;=H$51,IF($F14=3,H14&gt;=H$50,IF($F14=2,H14&gt;=H$49,IF($F14=1,H14&gt;=H$48,IF($F14=5,H14&gt;=H$52,IF($F14=6,H14&gt;=H$53,""))))))</formula>
    </cfRule>
  </conditionalFormatting>
  <conditionalFormatting sqref="I14:I38">
    <cfRule type="expression" priority="125" dxfId="2" stopIfTrue="1">
      <formula>IF($F14=4,I14&gt;=I$51,IF($F14=3,I14&gt;=I$50,IF($F14=2,I14&gt;=I$49,IF($F14=1,I14&gt;=I$48,IF($F14=5,I14&gt;=I$52,IF($F14=6,I14&gt;=I$53,""))))))</formula>
    </cfRule>
  </conditionalFormatting>
  <conditionalFormatting sqref="J14:J38">
    <cfRule type="expression" priority="126" dxfId="2" stopIfTrue="1">
      <formula>IF($F14=4,J14&gt;=J$51,IF($F14=3,J14&gt;=J$50,IF($F14=2,J14&gt;=J$49,IF($F14=1,J14&gt;=J$48,IF($F14=5,J14&gt;=J$52,IF($F14=6,J14&gt;=J$53,""))))))</formula>
    </cfRule>
  </conditionalFormatting>
  <conditionalFormatting sqref="K14:K38">
    <cfRule type="expression" priority="127" dxfId="5" stopIfTrue="1">
      <formula>IF($F14=4,K14&gt;=K$51,IF($F14=3,K14&gt;=K$50,IF($F14=2,K14&gt;=K$49,IF($F14=1,K14&gt;=K$48,IF($F14=5,K14&gt;=K$52,IF($F14=6,K14&gt;=K$53,""))))))</formula>
    </cfRule>
  </conditionalFormatting>
  <conditionalFormatting sqref="L14:L38">
    <cfRule type="expression" priority="128" dxfId="5" stopIfTrue="1">
      <formula>IF($F14=4,L14&gt;=L$51,IF($F14=3,L14&gt;=L$50,IF($F14=2,L14&gt;=L$49,IF($F14=1,L14&gt;=L$48,IF($F14=5,L14&gt;=L$52,IF($F14=6,L14&gt;=L$53,""))))))</formula>
    </cfRule>
  </conditionalFormatting>
  <conditionalFormatting sqref="N14:N38">
    <cfRule type="expression" priority="129" dxfId="2" stopIfTrue="1">
      <formula>IF($F14=4,N14&gt;=N$51,IF($F14=3,N14&gt;=N$50,IF($F14=2,N14&gt;=N$49,IF($F14=1,N14&gt;=N$48,IF($F14=5,N14&gt;=N$52,IF($F14=6,N14&gt;=N$53,""))))))</formula>
    </cfRule>
  </conditionalFormatting>
  <conditionalFormatting sqref="O14:O38">
    <cfRule type="expression" priority="130" dxfId="2" stopIfTrue="1">
      <formula>IF($F14=4,O14&gt;=O$51,IF($F14=3,O14&gt;=O$50,IF($F14=2,O14&gt;=O$49,IF($F14=1,O14&gt;=O$48,IF($F14=5,O14&gt;=O$52,IF($F14=6,O14&gt;=O$53,""))))))</formula>
    </cfRule>
  </conditionalFormatting>
  <conditionalFormatting sqref="P14:P38">
    <cfRule type="expression" priority="131" dxfId="5" stopIfTrue="1">
      <formula>IF($F14=4,P14&gt;=P$51,IF($F14=3,P14&gt;=P$50,IF($F14=2,P14&gt;=P$49,IF($F14=1,P14&gt;=P$48,IF($F14=5,P14&gt;=P$52,IF($F14=6,P14&gt;=P$53,""))))))</formula>
    </cfRule>
  </conditionalFormatting>
  <conditionalFormatting sqref="Q14:Q38">
    <cfRule type="expression" priority="132" dxfId="2" stopIfTrue="1">
      <formula>IF($F14=4,Q14&gt;=Q$51,IF($F14=3,Q14&gt;=Q$50,IF($F14=2,Q14&gt;=Q$49,IF($F14=1,Q14&gt;=Q$48,IF($F14=5,Q14&gt;=Q$52,IF($F14=6,Q14&gt;=Q$53,""))))))</formula>
    </cfRule>
  </conditionalFormatting>
  <conditionalFormatting sqref="R14:R38">
    <cfRule type="expression" priority="133" dxfId="2" stopIfTrue="1">
      <formula>IF($F14=4,R14&gt;=R$51,IF($F14=3,R14&gt;=R$50,IF($F14=2,R14&gt;=R$49,IF($F14=1,R14&gt;=R$48,IF($F14=5,R14&gt;=R$52,IF($F14=6,R14&gt;=R$53,""))))))</formula>
    </cfRule>
  </conditionalFormatting>
  <conditionalFormatting sqref="S14:S38">
    <cfRule type="expression" priority="134" dxfId="2" stopIfTrue="1">
      <formula>IF($F14=4,S14&gt;=S$51,IF($F14=3,S14&gt;=S$50,IF($F14=2,S14&gt;=S$49,IF($F14=1,S14&gt;=S$48,IF($F14=5,S14&gt;=S$52,IF($F14=6,S14&gt;=S$53,""))))))</formula>
    </cfRule>
  </conditionalFormatting>
  <conditionalFormatting sqref="G48:L53">
    <cfRule type="cellIs" priority="2" dxfId="0" operator="greaterThanOrEqual" stopIfTrue="1">
      <formula>G54</formula>
    </cfRule>
  </conditionalFormatting>
  <conditionalFormatting sqref="M48:S53">
    <cfRule type="cellIs" priority="1" dxfId="0" operator="greaterThanOrEqual" stopIfTrue="1">
      <formula>M54</formula>
    </cfRule>
  </conditionalFormatting>
  <dataValidations count="21">
    <dataValidation allowBlank="1" showInputMessage="1" showErrorMessage="1" promptTitle="JS-Jahresprogramm BSV Sissach" prompt="TOTAL" sqref="S12:S38"/>
    <dataValidation allowBlank="1" showInputMessage="1" showErrorMessage="1" promptTitle="Qualifikation Einzelfinal BL" prompt="TOTAL" sqref="R12:R38"/>
    <dataValidation allowBlank="1" showInputMessage="1" showErrorMessage="1" prompt="aktuelles Jahr &#10;eingeben &#10;4-stellig" sqref="R1:S1"/>
    <dataValidation type="date" allowBlank="1" showInputMessage="1" showErrorMessage="1" promptTitle="Beispiel" prompt="30.08.2012" sqref="C40">
      <formula1>DATE(R1,1,1)</formula1>
      <formula2>DATE(R1,12,31)</formula2>
    </dataValidation>
    <dataValidation allowBlank="1" showInputMessage="1" showErrorMessage="1" promptTitle="JS-Kursstandblatt" prompt="TOTAL" sqref="Q12:Q38"/>
    <dataValidation type="list" allowBlank="1" showInputMessage="1" showErrorMessage="1" promptTitle="Geschlecht" prompt="m  oder  w" errorTitle="Eingabe ungültig!" error="Der eingegebene Wert ist nicht korrekt." sqref="E14:E38">
      <formula1>"m,w"</formula1>
    </dataValidation>
    <dataValidation allowBlank="1" showInputMessage="1" showErrorMessage="1" prompt="Kranz-/Auszeichnungslimite" sqref="G48:S53"/>
    <dataValidation allowBlank="1" showInputMessage="1" showErrorMessage="1" prompt="Maximum" sqref="G54:S59"/>
    <dataValidation type="list" allowBlank="1" showInputMessage="1" showErrorMessage="1" promptTitle="Kurs" prompt="1-6" errorTitle="Eingabe ungültig" error="Der eingegebene Wert ist nicht korrekt." sqref="F14:F38">
      <formula1>"1,2,3,4,5,6"</formula1>
    </dataValidation>
    <dataValidation allowBlank="1" showInputMessage="1" showErrorMessage="1" promptTitle="Beispiel                ." prompt="sig. Daniel Beispiel" sqref="H40:S40"/>
    <dataValidation type="custom" operator="lessThanOrEqual" showInputMessage="1" showErrorMessage="1" promptTitle="3. Schiesstag" prompt="Kurs 1-6" sqref="I14:I38">
      <formula1>IF($F14=4,I14&lt;(I$57+1),IF($F14=3,I14&lt;(I$56+1),IF($F14=2,I14&lt;(I$55+1),IF($F14=1,I14&lt;(I$54+1),IF($F14=5,I14&lt;(I$58+1),IF($F14=6,I14&lt;(I$59+1),""))))))</formula1>
    </dataValidation>
    <dataValidation type="custom" operator="lessThanOrEqual" showInputMessage="1" showErrorMessage="1" promptTitle="1. Schiesstag" prompt="Kurs 1-6" sqref="G14:G38">
      <formula1>IF($F14=4,G14&lt;(G$57+1),IF($F14=3,G14&lt;(G$56+1),IF($F14=2,G14&lt;(G$55+1),IF($F14=1,G14&lt;(G$54+1),IF($F14=5,G14&lt;(G$58+1),IF($F14=6,G14&lt;(G$59+1),""))))))</formula1>
    </dataValidation>
    <dataValidation type="custom" operator="lessThanOrEqual" showInputMessage="1" showErrorMessage="1" promptTitle="2. Schiesstag" prompt="Kurs 1-6" sqref="H14:H38">
      <formula1>IF($F14=4,H14&lt;(H$57+1),IF($F14=3,H14&lt;(H$56+1),IF($F14=2,H14&lt;(H$55+1),IF($F14=1,H14&lt;(H$54+1),IF($F14=5,H14&lt;(H$58+1),IF($F14=6,H14&lt;(H$59+1),""))))))</formula1>
    </dataValidation>
    <dataValidation type="custom" operator="lessThanOrEqual" showInputMessage="1" showErrorMessage="1" promptTitle="4. Schiesstag                  " prompt="Kurs 1-6" sqref="J14:J38">
      <formula1>IF($F14=4,J14&lt;(J$57+1),IF($F14=3,J14&lt;(J$56+1),IF($F14=2,J14&lt;(J$55+1),IF($F14=1,J14&lt;(J$54+1),IF($F14=5,J14&lt;(J$58+1),IF($F14=6,J14&lt;(J$59+1),""))))))</formula1>
    </dataValidation>
    <dataValidation type="custom" operator="lessThanOrEqual" showInputMessage="1" showErrorMessage="1" promptTitle="5. Schiesstag                  " prompt="Kurs 1-6" sqref="K14:K38">
      <formula1>IF($F14=4,K14&lt;(K$57+1),IF($F14=3,K14&lt;(K$56+1),IF($F14=2,K14&lt;(K$55+1),IF($F14=1,K14&lt;(K$54+1),IF($F14=5,K14&lt;(K$58+1),IF($F14=6,K14&lt;(K$59+1),""))))))</formula1>
    </dataValidation>
    <dataValidation type="custom" operator="lessThanOrEqual" showInputMessage="1" showErrorMessage="1" promptTitle="6. Schiesstag" prompt="Kurs 5-6" sqref="L14:L38">
      <formula1>IF($F14=4,L14&lt;(L$57+1),IF($F14=3,L14&lt;(L$56+1),IF($F14=2,L14&lt;(L$55+1),IF($F14=1,L14&lt;(L$54+1),IF($F14=5,L14&lt;(L$58+1),IF($F14=6,L14&lt;(L$59+1),""))))))</formula1>
    </dataValidation>
    <dataValidation type="custom" operator="lessThanOrEqual" showInputMessage="1" showErrorMessage="1" promptTitle="JS-Wettschiessen" prompt="U21" errorTitle="Eingabe ungültig!" error="Der eingegebene Wert ist nicht korrekt." sqref="M14:M38">
      <formula1>IF($F14=4,M14&lt;(M$57+1),IF($F14=3,M14&lt;(M$56+1),IF($F14=2,M14&lt;(M$55+1),IF($F14=1,M14&lt;(M$54+1),IF($F14=5,M14&lt;(M$58+1),IF($F14=6,M14&lt;(M$59+1),""))))))</formula1>
    </dataValidation>
    <dataValidation type="custom" operator="lessThanOrEqual" showInputMessage="1" showErrorMessage="1" promptTitle="Obligatorisch" prompt="." errorTitle="Eingabe ungültig!" error="Der eingegebene Wert ist nicht korrekt." sqref="N14:N38">
      <formula1>IF($F14=4,N14&lt;(N$57+1),IF($F14=3,N14&lt;(N$56+1),IF($F14=2,N14&lt;(N$55+1),IF($F14=1,N14&lt;(N$54+1),IF($F14=5,N14&lt;(N$58+1),IF($F14=6,N14&lt;(N$59+1),""))))))</formula1>
    </dataValidation>
    <dataValidation type="custom" operator="lessThanOrEqual" showInputMessage="1" showErrorMessage="1" promptTitle="Feldschiessen" prompt="." errorTitle="Eingabe ungültig!" error="Der eingegebene Wert ist nicht korrekt." sqref="O14:O38">
      <formula1>IF($F14=4,O14&lt;(O$57+1),IF($F14=3,O14&lt;(O$56+1),IF($F14=2,O14&lt;(O$55+1),IF($F14=1,O14&lt;(O$54+1),IF($F14=5,O14&lt;(O$58+1),IF($F14=6,O14&lt;(O$59+1),""))))))</formula1>
    </dataValidation>
    <dataValidation type="custom" showInputMessage="1" showErrorMessage="1" promptTitle="Bezirkswettschiessen" prompt="BSV Sissach" errorTitle="Eingabe ungültig!" error="Der eingegebene Wert ist nicht korrekt." sqref="P14:P38">
      <formula1>IF($F14=4,P14&lt;(P$57+1),IF($F14=3,P14&lt;(P$56+1),IF($F14=2,P14&lt;(P$55+1),IF($F14=1,P14&lt;(P$54+1),IF($F14=5,P14&lt;(P$58+1),IF($F14=6,P14&lt;(P$59+1),""))))))</formula1>
    </dataValidation>
    <dataValidation type="list" allowBlank="1" showInputMessage="1" showErrorMessage="1" promptTitle="Jahrgang" prompt="nur zweistellig" errorTitle="Eingabe ungültig!" error="Der eingegebene Wert ist nicht korrekt." sqref="D14:D38">
      <formula1>$V$54:$V$59</formula1>
    </dataValidation>
  </dataValidation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iDruck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Messer Kurt</dc:creator>
  <cp:keywords/>
  <dc:description/>
  <cp:lastModifiedBy>Tim Zumbrunn</cp:lastModifiedBy>
  <cp:lastPrinted>2017-03-28T08:09:41Z</cp:lastPrinted>
  <dcterms:created xsi:type="dcterms:W3CDTF">2009-05-20T19:13:52Z</dcterms:created>
  <dcterms:modified xsi:type="dcterms:W3CDTF">2022-04-21T17:00:00Z</dcterms:modified>
  <cp:category/>
  <cp:version/>
  <cp:contentType/>
  <cp:contentStatus/>
</cp:coreProperties>
</file>